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a-fs\000共有\住宅性能評価課\性能評価（評価課共通）\申請書2022-11-7\"/>
    </mc:Choice>
  </mc:AlternateContent>
  <xr:revisionPtr revIDLastSave="0" documentId="13_ncr:1_{AA4BF6C6-235A-4BBC-B020-C0E4FEA05F8C}" xr6:coauthVersionLast="47" xr6:coauthVersionMax="47" xr10:uidLastSave="{00000000-0000-0000-0000-000000000000}"/>
  <bookViews>
    <workbookView xWindow="14700" yWindow="16080" windowWidth="29040" windowHeight="15840" tabRatio="913" firstSheet="3" activeTab="3" xr2:uid="{00000000-000D-0000-FFFF-FFFF00000000}"/>
  </bookViews>
  <sheets>
    <sheet name="dSHEET" sheetId="22" state="veryHidden" r:id="rId1"/>
    <sheet name="DATA" sheetId="3" state="veryHidden" r:id="rId2"/>
    <sheet name="項目リスト" sheetId="20" state="veryHidden" r:id="rId3"/>
    <sheet name="説明" sheetId="11" r:id="rId4"/>
    <sheet name="注意点" sheetId="52" r:id="rId5"/>
    <sheet name="表紙" sheetId="40" r:id="rId6"/>
    <sheet name="耐震 (軸組)" sheetId="49" r:id="rId7"/>
    <sheet name="耐震(枠組)" sheetId="41" r:id="rId8"/>
    <sheet name="劣化・維持管理" sheetId="43" r:id="rId9"/>
    <sheet name="温熱環境・ｴﾈﾙｷﾞｰ消費量" sheetId="44" r:id="rId10"/>
    <sheet name="施工状況確認書(下地)" sheetId="50" r:id="rId11"/>
    <sheet name="施工状況確認書 (竣工)" sheetId="51" r:id="rId12"/>
    <sheet name="火災" sheetId="42" r:id="rId13"/>
    <sheet name="空気・光・音環境" sheetId="45" r:id="rId14"/>
    <sheet name="高齢者" sheetId="46" r:id="rId15"/>
    <sheet name="防犯" sheetId="47" r:id="rId16"/>
    <sheet name="防犯 (2)" sheetId="54" r:id="rId17"/>
    <sheet name="光・視環境" sheetId="53" r:id="rId18"/>
  </sheets>
  <externalReferences>
    <externalReference r:id="rId19"/>
    <externalReference r:id="rId20"/>
    <externalReference r:id="rId21"/>
  </externalReferences>
  <definedNames>
    <definedName name="_row">[1]自己評価書!$A$35:$GX$35</definedName>
    <definedName name="cst_koujikikan_month">DATA!$F$120</definedName>
    <definedName name="cst_koujikikan_year">DATA!$F$119</definedName>
    <definedName name="cst_shinsei_HIKIUKE_DATE">DATA!$F$11</definedName>
    <definedName name="cst_shinsei_ISSUE_DATE">DATA!$F$13</definedName>
    <definedName name="cst_shinsei_ISSUE_DATE_day">DATA!$F$16</definedName>
    <definedName name="cst_shinsei_ISSUE_DATE_month">DATA!$F$15</definedName>
    <definedName name="cst_shinsei_ISSUE_DATE_year">DATA!$F$14</definedName>
    <definedName name="cst_shinsei_ISSUE_NO">DATA!$F$12</definedName>
    <definedName name="cst_shinsei_UKETUKE_NO">DATA!$F$10</definedName>
    <definedName name="cst_shinsei_UKETUKE_OFFICE_ID">DATA!$F$21</definedName>
    <definedName name="cst_wsjob_JOB_KIND">DATA!$F$8</definedName>
    <definedName name="cst_wsjob_TARGET_KIND">DATA!$F$9</definedName>
    <definedName name="cst_wsjob_TARGET_KIND__label">DATA!$F$7</definedName>
    <definedName name="cst_wskakunin__bouka">DATA!$F$77</definedName>
    <definedName name="cst_wskakunin__kouji">DATA!$F$102</definedName>
    <definedName name="cst_wskakunin__kuiki">DATA!$F$69</definedName>
    <definedName name="cst_wskakunin__tosi_kuiki">DATA!$F$73</definedName>
    <definedName name="cst_wskakunin_BOUKA_22JYO">DATA!$F$81</definedName>
    <definedName name="cst_wskakunin_BOUKA_BOUKA">DATA!$F$78</definedName>
    <definedName name="cst_wskakunin_BOUKA_JYUN_BOUKA">DATA!$F$79</definedName>
    <definedName name="cst_wskakunin_BOUKA_NASI">DATA!$F$80</definedName>
    <definedName name="cst_wskakunin_BUILD__address">DATA!$F$67</definedName>
    <definedName name="cst_wskakunin_BUILD_KEN__ken">DATA!$F$68</definedName>
    <definedName name="cst_wskakunin_BUILD_NAME">DATA!$F$66</definedName>
    <definedName name="cst_wskakunin_dairi1__address">DATA!$F$41</definedName>
    <definedName name="cst_wskakunin_dairi1__sikaku">DATA!$F$35</definedName>
    <definedName name="cst_wskakunin_dairi1__space">DATA!$F$43</definedName>
    <definedName name="cst_wskakunin_dairi1_JIMU__sikaku">DATA!$F$38</definedName>
    <definedName name="cst_wskakunin_dairi1_JIMU_NAME">DATA!$F$39</definedName>
    <definedName name="cst_wskakunin_dairi1_NAME">DATA!$F$36</definedName>
    <definedName name="cst_wskakunin_dairi1_NAME_KANA">DATA!$F$37</definedName>
    <definedName name="cst_wskakunin_dairi1_TEL">DATA!$F$42</definedName>
    <definedName name="cst_wskakunin_dairi1_ZIP">DATA!$F$40</definedName>
    <definedName name="cst_wskakunin_KAISU_TIJYOU_SHINSEI">DATA!$F$108</definedName>
    <definedName name="cst_wskakunin_KAISU_TIKA_SHINSEI__zero">DATA!$F$109</definedName>
    <definedName name="cst_wskakunin_kanri1__address">DATA!$F$56</definedName>
    <definedName name="cst_wskakunin_kanri1__sikaku">DATA!$F$51</definedName>
    <definedName name="cst_wskakunin_kanri1_JIMU__sikaku">DATA!$F$53</definedName>
    <definedName name="cst_wskakunin_kanri1_JIMU_NAME">DATA!$F$54</definedName>
    <definedName name="cst_wskakunin_kanri1_NAME">DATA!$F$52</definedName>
    <definedName name="cst_wskakunin_kanri1_TEL">DATA!$F$57</definedName>
    <definedName name="cst_wskakunin_kanri1_ZIP">DATA!$F$55</definedName>
    <definedName name="cst_wskakunin_KENTIKU_MENSEKI_SHINSEI">DATA!$F$83</definedName>
    <definedName name="cst_wskakunin_KOUJI_ITEN">DATA!$F$106</definedName>
    <definedName name="cst_wskakunin_KOUJI_KAITIKU">DATA!$F$105</definedName>
    <definedName name="cst_wskakunin_KOUJI_KANRYOU_YOTEI_DATE">DATA!$F$114</definedName>
    <definedName name="cst_wskakunin_KOUJI_KANRYOU_YOTEI_DATE_day">DATA!$F$117</definedName>
    <definedName name="cst_wskakunin_KOUJI_KANRYOU_YOTEI_DATE_month">DATA!$F$116</definedName>
    <definedName name="cst_wskakunin_KOUJI_KANRYOU_YOTEI_DATE_year">DATA!$F$115</definedName>
    <definedName name="cst_wskakunin_KOUJI_SINTIKU">DATA!$F$103</definedName>
    <definedName name="cst_wskakunin_KOUJI_TYAKUSYU_YOTEI_DATE">DATA!$F$110</definedName>
    <definedName name="cst_wskakunin_KOUJI_TYAKUSYU_YOTEI_DATE_day">DATA!$F$113</definedName>
    <definedName name="cst_wskakunin_KOUJI_TYAKUSYU_YOTEI_DATE_month">DATA!$F$112</definedName>
    <definedName name="cst_wskakunin_KOUJI_TYAKUSYU_YOTEI_DATE_year">DATA!$F$111</definedName>
    <definedName name="cst_wskakunin_KOUJI_ZOUTIKU">DATA!$F$104</definedName>
    <definedName name="cst_wskakunin_KOUZOU1">DATA!$F$121</definedName>
    <definedName name="cst_wskakunin_KUIKI_HISETTEI">DATA!$F$76</definedName>
    <definedName name="cst_wskakunin_KUIKI_JYUN_TOSHI">DATA!$F$71</definedName>
    <definedName name="cst_wskakunin_KUIKI_KUIKIGAI">DATA!$F$72</definedName>
    <definedName name="cst_wskakunin_KUIKI_SIGAIKA">DATA!$F$74</definedName>
    <definedName name="cst_wskakunin_KUIKI_TOSI">DATA!$F$70</definedName>
    <definedName name="cst_wskakunin_KUIKI_TYOSEI">DATA!$F$75</definedName>
    <definedName name="cst_wskakunin_NOBE_MENSEKI_BUILD_SHINSEI">DATA!$F$84</definedName>
    <definedName name="cst_wskakunin_NOBE_MENSEKI_JYUTAKU_SHINSEI">DATA!$F$107</definedName>
    <definedName name="cst_wskakunin_owner1__address">DATA!$F$30</definedName>
    <definedName name="cst_wskakunin_owner1__space">DATA!$F$32</definedName>
    <definedName name="cst_wskakunin_owner1__space_KANA">DATA!$F$28</definedName>
    <definedName name="cst_wskakunin_owner1__space2">DATA!$F$33</definedName>
    <definedName name="cst_wskakunin_owner1__space3">DATA!$F$34</definedName>
    <definedName name="cst_wskakunin_owner1_JIMU_NAME">DATA!$F$22</definedName>
    <definedName name="cst_wskakunin_owner1_JIMU_NAME_KANA">DATA!$F$23</definedName>
    <definedName name="cst_wskakunin_owner1_NAME">DATA!$F$26</definedName>
    <definedName name="cst_wskakunin_owner1_NAME_KANA">DATA!$F$27</definedName>
    <definedName name="cst_wskakunin_owner1_POST">DATA!$F$24</definedName>
    <definedName name="cst_wskakunin_owner1_POST_KANA">DATA!$F$25</definedName>
    <definedName name="cst_wskakunin_owner1_TEL">DATA!$F$31</definedName>
    <definedName name="cst_wskakunin_owner1_ZIP">DATA!$F$29</definedName>
    <definedName name="cst_wskakunin_p4_1__kouji">DATA!$F$94</definedName>
    <definedName name="cst_wskakunin_p4_1_KAISU_TIKAI">DATA!$F$96</definedName>
    <definedName name="cst_wskakunin_p4_1_KAISU_TIKAI_NOZOKU">DATA!$F$95</definedName>
    <definedName name="cst_wskakunin_p4_1_KOUZOU1">DATA!$F$97</definedName>
    <definedName name="cst_wskakunin_p4_1_KOUZOU2">DATA!$F$98</definedName>
    <definedName name="cst_wskakunin_p4_1_TAKASA_KEN_MAX">DATA!$F$100</definedName>
    <definedName name="cst_wskakunin_p4_1_TAKASA_MAX">DATA!$F$99</definedName>
    <definedName name="cst_wskakunin_p4_1_youto1_YOUTO">DATA!$F$85</definedName>
    <definedName name="cst_wskakunin_p4_1_youto1_YOUTO_1">DATA!$F$87</definedName>
    <definedName name="cst_wskakunin_p4_1_youto1_YOUTO_2">DATA!$F$88</definedName>
    <definedName name="cst_wskakunin_p4_1_youto1_YOUTO_3">DATA!$F$89</definedName>
    <definedName name="cst_wskakunin_p4_1_youto1_YOUTO_4">DATA!$F$90</definedName>
    <definedName name="cst_wskakunin_p4_1_youto1_YOUTO_5">DATA!$F$91</definedName>
    <definedName name="cst_wskakunin_p4_1_youto1_YOUTO_6">DATA!$F$92</definedName>
    <definedName name="cst_wskakunin_p4_1_youto1_YOUTO_9">DATA!$F$93</definedName>
    <definedName name="cst_wskakunin_p4_1_youto1_YOUTO_CODE">DATA!$F$86</definedName>
    <definedName name="cst_wskakunin_sekkei1__address">DATA!$F$49</definedName>
    <definedName name="cst_wskakunin_sekkei1__sikaku">DATA!$F$44</definedName>
    <definedName name="cst_wskakunin_sekkei1_JIMU__sikaku">DATA!$F$46</definedName>
    <definedName name="cst_wskakunin_sekkei1_JIMU_NAME">DATA!$F$47</definedName>
    <definedName name="cst_wskakunin_sekkei1_NAME">DATA!$F$45</definedName>
    <definedName name="cst_wskakunin_sekkei1_TEL">DATA!$F$50</definedName>
    <definedName name="cst_wskakunin_sekkei1_ZIP">DATA!$F$48</definedName>
    <definedName name="cst_wskakunin_sekou1__address">DATA!$F$62</definedName>
    <definedName name="cst_wskakunin_sekou1__hajime">DATA!$F$64</definedName>
    <definedName name="cst_wskakunin_sekou1__kistar">DATA!$F$65</definedName>
    <definedName name="cst_wskakunin_sekou1_JIMU_NAME">DATA!$F$60</definedName>
    <definedName name="cst_wskakunin_sekou1_NAME">DATA!$F$58</definedName>
    <definedName name="cst_wskakunin_sekou1_SEKOU__sikaku">DATA!$F$59</definedName>
    <definedName name="cst_wskakunin_sekou1_TEL">DATA!$F$63</definedName>
    <definedName name="cst_wskakunin_sekou1_ZIP">DATA!$F$61</definedName>
    <definedName name="cst_wskakunin_SHIKITI_MENSEKI_1_TOTAL">DATA!$F$82</definedName>
    <definedName name="cst_wskakunin_SHINSEI_DATE">DATA!$F$17</definedName>
    <definedName name="cst_wskakunin_SHINSEI_DATE_day">DATA!$F$20</definedName>
    <definedName name="cst_wskakunin_SHINSEI_DATE_month">DATA!$F$19</definedName>
    <definedName name="cst_wskakunin_SHINSEI_DATE_year">DATA!$F$18</definedName>
    <definedName name="cst_wskakunin_YOUTO">DATA!$F$101</definedName>
    <definedName name="cst_wskakunin_YOUTO_TIIKI_A">DATA!$F$122</definedName>
    <definedName name="_xlnm.Print_Area" localSheetId="11">'施工状況確認書 (竣工)'!$A$1:$AU$61</definedName>
    <definedName name="_xlnm.Print_Area" localSheetId="10">'施工状況確認書(下地)'!$A$1:$AR$61</definedName>
    <definedName name="shinsei_HIKIUKE_DATE">DATA!$D$11</definedName>
    <definedName name="shinsei_ISSUE_DATE">DATA!$D$13</definedName>
    <definedName name="shinsei_ISSUE_NO">DATA!$D$12</definedName>
    <definedName name="shinsei_UKETUKE_NO">DATA!$D$10</definedName>
    <definedName name="shinsei_UKETUKE_OFFICE_ID">DATA!$D$21</definedName>
    <definedName name="showsheetflag_DATA">dSHEET!$B$3</definedName>
    <definedName name="showsheetflag_dSHEET">dSHEET!$B$2</definedName>
    <definedName name="showsheetflag_NoObject">dSHEET!$B$16</definedName>
    <definedName name="showsheetflag_火災">dSHEET!$B$7</definedName>
    <definedName name="showsheetflag_空気・光・音環境">dSHEET!$B$10</definedName>
    <definedName name="showsheetflag_項目リスト">dSHEET!$B$4</definedName>
    <definedName name="showsheetflag_高齢者">dSHEET!$B$11</definedName>
    <definedName name="showsheetflag_省エネ">dSHEET!$B$9</definedName>
    <definedName name="showsheetflag_設計住宅性能評価申請書H">[2]dSHEET!$B$6</definedName>
    <definedName name="showsheetflag_説明">dSHEET!$B$15</definedName>
    <definedName name="showsheetflag_耐震">dSHEET!$B$6</definedName>
    <definedName name="showsheetflag_耐震_認証" localSheetId="6">dSHEET!#REF!</definedName>
    <definedName name="showsheetflag_耐震_認証">dSHEET!#REF!</definedName>
    <definedName name="showsheetflag_表紙">dSHEET!$B$5</definedName>
    <definedName name="showsheetflag_防犯">dSHEET!$B$12</definedName>
    <definedName name="showsheetflag_劣化・維持管理">dSHEET!$B$8</definedName>
    <definedName name="wk_koujikikan_month">DATA!$F$125</definedName>
    <definedName name="wk_koujikikan_year">DATA!$F$124</definedName>
    <definedName name="work_tower_N01_3">[1]自己評価書!$AL$9</definedName>
    <definedName name="work_tower_N01_6_JIBAN_TYOUSA_1">[1]自己評価書!$AY$12</definedName>
    <definedName name="work_tower_N01_6_JIBAN_TYOUSA_2">[3]マスターシート!$A$16</definedName>
    <definedName name="work_tower_N01_6_JIBAN_TYOUSA_3">[3]マスターシート!$A$18</definedName>
    <definedName name="work_tower_N01_6_JIBAN_TYOUSA_4">[3]マスターシート!$A$20</definedName>
    <definedName name="work_tower_N01_7_KUI_KEI_max">[1]自己評価書!$BS$10</definedName>
    <definedName name="work_tower_N01_7_KUI_KEI_min">[1]自己評価書!$BU$13</definedName>
    <definedName name="work_tower_N01_7_KUI_TYOU_max">[1]自己評価書!$BS$11</definedName>
    <definedName name="work_tower_N01_7_KUI_TYOU_min">[1]自己評価書!$BU$14</definedName>
    <definedName name="wsjob_JOB_KIND">DATA!$D$8</definedName>
    <definedName name="wsjob_TARGET_KIND">DATA!$D$9</definedName>
    <definedName name="wsjob_TARGET_KIND__label">DATA!$D$7</definedName>
    <definedName name="wskakunin__bouka">DATA!$D$77</definedName>
    <definedName name="wskakunin__kouji">DATA!$D$102</definedName>
    <definedName name="wskakunin__kuiki">DATA!$D$69</definedName>
    <definedName name="wskakunin__tosi_kuiki">DATA!$D$73</definedName>
    <definedName name="wskakunin_BOUKA_22JYO">DATA!$D$81</definedName>
    <definedName name="wskakunin_BOUKA_BOUKA">DATA!$D$78</definedName>
    <definedName name="wskakunin_BOUKA_JYUN_BOUKA">DATA!$D$79</definedName>
    <definedName name="wskakunin_BOUKA_NASI">DATA!$D$80</definedName>
    <definedName name="wskakunin_BUILD__address">DATA!$D$67</definedName>
    <definedName name="wskakunin_BUILD_KEN__ken">DATA!$D$68</definedName>
    <definedName name="wskakunin_BUILD_NAME">DATA!$D$66</definedName>
    <definedName name="wskakunin_dairi1__address">DATA!$D$41</definedName>
    <definedName name="wskakunin_dairi1__sikaku">DATA!$D$35</definedName>
    <definedName name="wskakunin_dairi1_JIMU__sikaku">DATA!$D$38</definedName>
    <definedName name="wskakunin_dairi1_JIMU_NAME">DATA!$D$39</definedName>
    <definedName name="wskakunin_dairi1_NAME">DATA!$D$36</definedName>
    <definedName name="wskakunin_dairi1_NAME_KANA">DATA!$D$37</definedName>
    <definedName name="wskakunin_dairi1_TEL">DATA!$D$42</definedName>
    <definedName name="wskakunin_dairi1_ZIP">DATA!$D$40</definedName>
    <definedName name="wskakunin_KAISU_TIJYOU_SHINSEI">DATA!$D$108</definedName>
    <definedName name="wskakunin_KAISU_TIKA_SHINSEI__zero">DATA!$D$109</definedName>
    <definedName name="wskakunin_kanri1__address">DATA!$D$56</definedName>
    <definedName name="wskakunin_kanri1__sikaku">DATA!$D$51</definedName>
    <definedName name="wskakunin_kanri1_JIMU__sikaku">DATA!$D$53</definedName>
    <definedName name="wskakunin_kanri1_JIMU_NAME">DATA!$D$54</definedName>
    <definedName name="wskakunin_kanri1_NAME">DATA!$D$52</definedName>
    <definedName name="wskakunin_kanri1_TEL">DATA!$D$57</definedName>
    <definedName name="wskakunin_kanri1_ZIP">DATA!$D$55</definedName>
    <definedName name="wskakunin_KENTIKU_MENSEKI_SHINSEI">DATA!$D$83</definedName>
    <definedName name="wskakunin_KOUJI_ITEN">DATA!$D$106</definedName>
    <definedName name="wskakunin_KOUJI_KAITIKU">DATA!$D$105</definedName>
    <definedName name="wskakunin_KOUJI_KANRYOU_YOTEI_DATE">DATA!$D$114</definedName>
    <definedName name="wskakunin_KOUJI_SINTIKU">DATA!$D$103</definedName>
    <definedName name="wskakunin_KOUJI_TYAKUSYU_YOTEI_DATE">DATA!$D$110</definedName>
    <definedName name="wskakunin_KOUJI_ZOUTIKU">DATA!$D$104</definedName>
    <definedName name="wskakunin_KOUZOU1">DATA!$D$121</definedName>
    <definedName name="wskakunin_KUIKI_HISETTEI">DATA!$D$76</definedName>
    <definedName name="wskakunin_KUIKI_JYUN_TOSHI">DATA!$D$71</definedName>
    <definedName name="wskakunin_KUIKI_KUIKIGAI">DATA!$D$72</definedName>
    <definedName name="wskakunin_KUIKI_SIGAIKA">DATA!$D$74</definedName>
    <definedName name="wskakunin_KUIKI_TOSI">DATA!$D$70</definedName>
    <definedName name="wskakunin_KUIKI_TYOSEI">DATA!$D$75</definedName>
    <definedName name="wskakunin_NOBE_MENSEKI_BUILD_SHINSEI">DATA!$D$84</definedName>
    <definedName name="wskakunin_NOBE_MENSEKI_JYUTAKU_SHINSEI">DATA!$D$107</definedName>
    <definedName name="wskakunin_owner1__address">DATA!$D$30</definedName>
    <definedName name="wskakunin_owner1_JIMU_NAME">DATA!$D$22</definedName>
    <definedName name="wskakunin_owner1_JIMU_NAME_KANA">DATA!$D$23</definedName>
    <definedName name="wskakunin_owner1_NAME">DATA!$D$26</definedName>
    <definedName name="wskakunin_owner1_NAME_KANA">DATA!$D$27</definedName>
    <definedName name="wskakunin_owner1_POST">DATA!$D$24</definedName>
    <definedName name="wskakunin_owner1_POST_KANA">DATA!$D$25</definedName>
    <definedName name="wskakunin_owner1_TEL">DATA!$D$31</definedName>
    <definedName name="wskakunin_owner1_ZIP">DATA!$D$29</definedName>
    <definedName name="wskakunin_p4_1__kouji">DATA!$D$94</definedName>
    <definedName name="wskakunin_p4_1_KAISU_TIKAI">DATA!$D$96</definedName>
    <definedName name="wskakunin_p4_1_KAISU_TIKAI_NOZOKU">DATA!$D$95</definedName>
    <definedName name="wskakunin_p4_1_KOUZOU1">DATA!$D$97</definedName>
    <definedName name="wskakunin_p4_1_KOUZOU2">DATA!$D$98</definedName>
    <definedName name="wskakunin_p4_1_TAKASA_KEN_MAX">DATA!$D$100</definedName>
    <definedName name="wskakunin_p4_1_TAKASA_MAX">DATA!$D$99</definedName>
    <definedName name="wskakunin_p4_1_youto1_YOUTO">DATA!$D$85</definedName>
    <definedName name="wskakunin_p4_1_youto1_YOUTO_CODE">DATA!$D$86</definedName>
    <definedName name="wskakunin_sekkei1__address">DATA!$D$49</definedName>
    <definedName name="wskakunin_sekkei1__sikaku">DATA!$D$44</definedName>
    <definedName name="wskakunin_sekkei1_JIMU__sikaku">DATA!$D$46</definedName>
    <definedName name="wskakunin_sekkei1_JIMU_NAME">DATA!$D$47</definedName>
    <definedName name="wskakunin_sekkei1_NAME">DATA!$D$45</definedName>
    <definedName name="wskakunin_sekkei1_TEL">DATA!$D$50</definedName>
    <definedName name="wskakunin_sekkei1_ZIP">DATA!$D$48</definedName>
    <definedName name="wskakunin_sekou1__address">DATA!$D$62</definedName>
    <definedName name="wskakunin_sekou1_JIMU_NAME">DATA!$D$60</definedName>
    <definedName name="wskakunin_sekou1_NAME">DATA!$D$58</definedName>
    <definedName name="wskakunin_sekou1_SEKOU__sikaku">DATA!$D$59</definedName>
    <definedName name="wskakunin_sekou1_TEL">DATA!$D$63</definedName>
    <definedName name="wskakunin_sekou1_ZIP">DATA!$D$61</definedName>
    <definedName name="wskakunin_SHIKITI_MENSEKI_1_TOTAL">DATA!$D$82</definedName>
    <definedName name="wskakunin_SHINSEI_DATE">DATA!$D$17</definedName>
    <definedName name="wskakunin_YOUTO">DATA!$D$101</definedName>
    <definedName name="wskakunin_YOUTO_TIIKI_A">DATA!$D$122</definedName>
    <definedName name="スラブ厚">[3]マスターシート!$AF$3:$AF$9</definedName>
    <definedName name="チェックＢＯＸ">[3]マスターシート!$B$3:$B$4</definedName>
    <definedName name="リセット">#REF!</definedName>
    <definedName name="異なる天井">[3]マスターシート!$N$3:$N$7</definedName>
    <definedName name="一級">項目リスト!$A$3</definedName>
    <definedName name="温熱環境に関すること">[3]マスターシート!$AG$3:$AG$5</definedName>
    <definedName name="界床">[3]マスターシート!$K$3:$K$7</definedName>
    <definedName name="開口部住戸位置">[3]マスターシート!$Q$3:$Q$8</definedName>
    <definedName name="近隣商業地域">項目リスト!$L$3:$L$8</definedName>
    <definedName name="近隣商業地域建ぺい率">項目リスト!$Y$3:$Y$4</definedName>
    <definedName name="躯体天井">[3]マスターシート!$M$3:$M$6</definedName>
    <definedName name="軽量床衝撃音対策">[3]マスターシート!$AJ$3:$AJ$5</definedName>
    <definedName name="建ぺい率">項目リスト!$R$2:$AD$2</definedName>
    <definedName name="建築士">項目リスト!$A$2:$C$2</definedName>
    <definedName name="県知事">項目リスト!$A$4:$A$50</definedName>
    <definedName name="工業専用地域">項目リスト!$P$3:$P$7</definedName>
    <definedName name="工業専用地域建ぺい率">項目リスト!$AC$3:$AC$6</definedName>
    <definedName name="工業地域">項目リスト!$O$3:$O$7</definedName>
    <definedName name="工業地域建ぺい率">項目リスト!$AB$3:$AB$4</definedName>
    <definedName name="工事届用主要用途">項目リスト!$AO$3:$AO$7</definedName>
    <definedName name="工事届用主要用途2">項目リスト!$AP$3:$AP$39</definedName>
    <definedName name="杭種">[3]マスターシート!$H$3:$H$5</definedName>
    <definedName name="構造">項目リスト!$AF$3:$AF$8</definedName>
    <definedName name="三階建て">#REF!</definedName>
    <definedName name="指定なし">項目リスト!$Q$3:$Q$8</definedName>
    <definedName name="指定なし建ぺい率">項目リスト!$AD$3:$AD$7</definedName>
    <definedName name="施工者">項目リスト!$D$3:$D$51</definedName>
    <definedName name="重量床衝撃音対策">[3]マスターシート!$AI$3:$AI$5</definedName>
    <definedName name="出入口">[3]マスターシート!$R$3:$R$7</definedName>
    <definedName name="準工業地域">項目リスト!$N$3:$N$8</definedName>
    <definedName name="準工業地域建ぺい率">項目リスト!$AA$3:$AA$5</definedName>
    <definedName name="準住居地域">項目リスト!$K$3:$K$8</definedName>
    <definedName name="準住居地域建ぺい率">項目リスト!$X$3:$X$5</definedName>
    <definedName name="商業地域">項目リスト!$M$3:$M$14</definedName>
    <definedName name="商業地域建ぺい率">項目リスト!$Z$3</definedName>
    <definedName name="選択">[3]マスターシート!$I$3:$I$4</definedName>
    <definedName name="選択○×">[3]マスターシート!$J$3:$J$5</definedName>
    <definedName name="耐火建築物">項目リスト!$AM$3:$AM$8</definedName>
    <definedName name="大臣">項目リスト!$A$3</definedName>
    <definedName name="第一種住居地域">項目リスト!$I$3:$I$8</definedName>
    <definedName name="第一種住居地域建ぺい率">項目リスト!$V$3:$V$5</definedName>
    <definedName name="第一種中高層住居専用地域">項目リスト!$G$3:$G$8</definedName>
    <definedName name="第一種中高層住居専用地域建ぺい率">項目リスト!$T$3:$T$6</definedName>
    <definedName name="第一種低層住居専用地域">項目リスト!$E$3:$E$8</definedName>
    <definedName name="第一種低層住居専用地域建ぺい率">項目リスト!$R$3:$R$6</definedName>
    <definedName name="第二種住居地域">項目リスト!$J$3:$J$8</definedName>
    <definedName name="第二種住居地域建ぺい率">項目リスト!$W$3:$W$5</definedName>
    <definedName name="第二種中高層住居専用地域">項目リスト!$H$3:$H$8</definedName>
    <definedName name="第二種中高層住居専用地域建ぺい率">項目リスト!$U$3:$U$6</definedName>
    <definedName name="第二種低層住居専用地域">項目リスト!$F$3:$F$8</definedName>
    <definedName name="第二種低層住居専用地域建ぺい率">項目リスト!$S$3:$S$6</definedName>
    <definedName name="地域区分">[3]マスターシート!$P$3:$P$9</definedName>
    <definedName name="地盤調査方法">[3]マスターシート!$E$3:$E$7</definedName>
    <definedName name="直接基礎_形式">[3]マスターシート!$G$3:$G$6</definedName>
    <definedName name="直接基礎_構造方法">[3]マスターシート!$F$3:$F$6</definedName>
    <definedName name="等級_320">[3]マスターシート!$AD$3:$AD$6</definedName>
    <definedName name="等級0_2">[3]マスターシート!$U$3:$U$6</definedName>
    <definedName name="等級0_3">[3]マスターシート!$V$3:$V$7</definedName>
    <definedName name="等級0_4">[3]マスターシート!$W$3:$W$8</definedName>
    <definedName name="等級0_5">[3]マスターシート!$X$3:$X$9</definedName>
    <definedName name="等級1_2">[3]マスターシート!$Z$3:$Z$5</definedName>
    <definedName name="等級1_3">[3]マスターシート!$AA$3:$AA$6</definedName>
    <definedName name="等級1_4">[3]マスターシート!$AB$3:$AB$7</definedName>
    <definedName name="等級1_5">[3]マスターシート!$AC$3:$AC$8</definedName>
    <definedName name="等級1_8">[3]マスターシート!$AE$3:$AE$11</definedName>
    <definedName name="等級5_2">[3]マスターシート!$AH$3:$AH$6</definedName>
    <definedName name="二階建て">#REF!</definedName>
    <definedName name="二級">項目リスト!$B$3:$B$49</definedName>
    <definedName name="排煙形式">[3]マスターシート!$S$3:$S$8</definedName>
    <definedName name="避難器具種類">[3]マスターシート!$L$3:$L$11</definedName>
    <definedName name="平屋建て">#REF!</definedName>
    <definedName name="平面形状">[3]マスターシート!$T$3:$T$6</definedName>
    <definedName name="変更障害">[3]マスターシート!$O$3:$O$7</definedName>
    <definedName name="便所">項目リスト!$AN$3:$AN$5</definedName>
    <definedName name="免震構造物">[3]マスターシート!$C$3:$C$5</definedName>
    <definedName name="木造">項目リスト!$C$3:$C$49</definedName>
    <definedName name="容積率">項目リスト!$E$2:$Q$2</definedName>
    <definedName name="用途区分">項目リスト!$AG$3:$AG$68</definedName>
    <definedName name="用途地域">項目リスト!$AE$3:$AE$15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125" i="3" l="1"/>
  <c r="F124" i="3"/>
  <c r="F122" i="3"/>
  <c r="F121" i="3"/>
  <c r="F120" i="3"/>
  <c r="F119" i="3"/>
  <c r="F114" i="3"/>
  <c r="F115" i="3" s="1"/>
  <c r="F110" i="3"/>
  <c r="F111" i="3" s="1"/>
  <c r="F109" i="3"/>
  <c r="F108" i="3"/>
  <c r="F107" i="3"/>
  <c r="F106" i="3"/>
  <c r="F105" i="3"/>
  <c r="F104" i="3"/>
  <c r="F103" i="3"/>
  <c r="F102" i="3"/>
  <c r="F101" i="3"/>
  <c r="F100" i="3"/>
  <c r="F99" i="3"/>
  <c r="F98" i="3"/>
  <c r="F97" i="3"/>
  <c r="F96" i="3"/>
  <c r="F95" i="3"/>
  <c r="F94" i="3"/>
  <c r="F93" i="3"/>
  <c r="F86" i="3"/>
  <c r="F85" i="3"/>
  <c r="F84" i="3"/>
  <c r="F83" i="3"/>
  <c r="F82" i="3"/>
  <c r="F81" i="3"/>
  <c r="F80" i="3"/>
  <c r="F79" i="3"/>
  <c r="F78" i="3"/>
  <c r="F77" i="3"/>
  <c r="F76" i="3"/>
  <c r="F75" i="3"/>
  <c r="F74" i="3"/>
  <c r="F73" i="3"/>
  <c r="F72" i="3"/>
  <c r="F71" i="3"/>
  <c r="F70" i="3"/>
  <c r="F69" i="3"/>
  <c r="F68" i="3"/>
  <c r="F67" i="3"/>
  <c r="F66" i="3"/>
  <c r="F63" i="3"/>
  <c r="F62" i="3"/>
  <c r="F61" i="3"/>
  <c r="F60" i="3"/>
  <c r="F65" i="3" s="1"/>
  <c r="F59" i="3"/>
  <c r="F58" i="3"/>
  <c r="F57" i="3"/>
  <c r="F56" i="3"/>
  <c r="F55" i="3"/>
  <c r="F54" i="3"/>
  <c r="F53" i="3"/>
  <c r="F52" i="3"/>
  <c r="F51" i="3"/>
  <c r="F50" i="3"/>
  <c r="F49" i="3"/>
  <c r="F48" i="3"/>
  <c r="F47" i="3"/>
  <c r="F46" i="3"/>
  <c r="F45" i="3"/>
  <c r="F44" i="3"/>
  <c r="F43" i="3"/>
  <c r="F42" i="3"/>
  <c r="F41" i="3"/>
  <c r="F40" i="3"/>
  <c r="F39" i="3"/>
  <c r="F38" i="3"/>
  <c r="F37" i="3"/>
  <c r="F36" i="3"/>
  <c r="F35" i="3"/>
  <c r="F33" i="3"/>
  <c r="F34" i="3" s="1"/>
  <c r="F32" i="3"/>
  <c r="F31" i="3"/>
  <c r="F30" i="3"/>
  <c r="F29" i="3"/>
  <c r="F28" i="3"/>
  <c r="F27" i="3"/>
  <c r="F26" i="3"/>
  <c r="F25" i="3"/>
  <c r="F24" i="3"/>
  <c r="F23" i="3"/>
  <c r="F22" i="3"/>
  <c r="F21" i="3"/>
  <c r="F17" i="3"/>
  <c r="F18" i="3" s="1"/>
  <c r="F13" i="3"/>
  <c r="F14" i="3" s="1"/>
  <c r="F12" i="3"/>
  <c r="F11" i="3"/>
  <c r="F10" i="3"/>
  <c r="F9" i="3"/>
  <c r="F8" i="3"/>
  <c r="F7" i="3"/>
  <c r="F19" i="3" l="1"/>
  <c r="F20" i="3"/>
  <c r="F16" i="3"/>
  <c r="F15" i="3"/>
  <c r="F112" i="3"/>
  <c r="F116" i="3"/>
  <c r="F113" i="3"/>
  <c r="F117" i="3"/>
  <c r="F64" i="3"/>
</calcChain>
</file>

<file path=xl/sharedStrings.xml><?xml version="1.0" encoding="utf-8"?>
<sst xmlns="http://schemas.openxmlformats.org/spreadsheetml/2006/main" count="5263" uniqueCount="1136">
  <si>
    <t xml:space="preserve">   建設住宅性能評価の申請を行うに当たり、施工状況報告書を提出します。施工状況報告書に記載する内容は、事実に相違ありません。</t>
  </si>
  <si>
    <t>評価建築物の名称※</t>
  </si>
  <si>
    <t>評価対象建築物の所在地※</t>
  </si>
  <si>
    <t>工事施工者※</t>
  </si>
  <si>
    <t>住所</t>
  </si>
  <si>
    <t>氏名又は名称</t>
  </si>
  <si>
    <t>電話</t>
  </si>
  <si>
    <t>検査対象工程</t>
  </si>
  <si>
    <t>検査年月日</t>
  </si>
  <si>
    <t>評価員の署名</t>
  </si>
  <si>
    <t>施工（管理）者の署名</t>
  </si>
  <si>
    <t>第１回目</t>
  </si>
  <si>
    <t>基礎配筋工事の
完了時</t>
  </si>
  <si>
    <t>第２回目</t>
  </si>
  <si>
    <t>躯体工事の完了時</t>
  </si>
  <si>
    <t>第３回目</t>
  </si>
  <si>
    <t>内装下地貼り直前の
工事完了時</t>
  </si>
  <si>
    <t>第４回目</t>
  </si>
  <si>
    <t>竣工時</t>
  </si>
  <si>
    <t>[記入要領]</t>
  </si>
  <si>
    <t>1.</t>
  </si>
  <si>
    <t>2.</t>
  </si>
  <si>
    <t>3.</t>
  </si>
  <si>
    <t>4.</t>
  </si>
  <si>
    <t>5.</t>
  </si>
  <si>
    <t>｢検査対象工程｣欄、｢検査年月日｣欄及び｢評価員の署名｣欄は、検査を行った評価員が各検査終了後に記入してください。</t>
  </si>
  <si>
    <t>6.</t>
  </si>
  <si>
    <t>｢検査対象工程｣欄には、検査を実施したときの工程を記入してください。</t>
  </si>
  <si>
    <t>7.</t>
  </si>
  <si>
    <t>｢検査年月日｣欄には、検査を実施した年月日を記入してください。</t>
  </si>
  <si>
    <t>8.</t>
  </si>
  <si>
    <t>｢評価員の署名｣欄には、各検査終了後に検査を行った評価員自らが署名を行ってください。</t>
  </si>
  <si>
    <t>9.</t>
  </si>
  <si>
    <t>｢施工（管理）者の署名｣欄には、各検査終了後に施工(管理)者自らが署名を行ってください。</t>
  </si>
  <si>
    <t>工事完了予定年月日</t>
  </si>
  <si>
    <t>種別</t>
  </si>
  <si>
    <t>確認中間</t>
  </si>
  <si>
    <t>完了</t>
  </si>
  <si>
    <t>予定年月日</t>
  </si>
  <si>
    <t>確認</t>
  </si>
  <si>
    <t>項目名</t>
  </si>
  <si>
    <t>セル名</t>
  </si>
  <si>
    <t>データ</t>
  </si>
  <si>
    <t>Customセル名</t>
  </si>
  <si>
    <t>Customデータ</t>
  </si>
  <si>
    <t>区分－種別</t>
  </si>
  <si>
    <t>**wsjob_TARGET_KIND__label</t>
  </si>
  <si>
    <t>建築物</t>
  </si>
  <si>
    <t>cst_wsjob_TARGET_KIND__label</t>
  </si>
  <si>
    <t>区分</t>
  </si>
  <si>
    <t>**wsjob_JOB_KIND</t>
  </si>
  <si>
    <t>cst_wsjob_JOB_KIND</t>
  </si>
  <si>
    <t>建築物等</t>
  </si>
  <si>
    <t>**wsjob_TARGET_KIND</t>
  </si>
  <si>
    <t>cst_wsjob_TARGET_KIND</t>
  </si>
  <si>
    <t>引受番号</t>
  </si>
  <si>
    <t>**shinsei_UKETUKE_NO</t>
  </si>
  <si>
    <t/>
  </si>
  <si>
    <t>cst_shinsei_UKETUKE_NO</t>
  </si>
  <si>
    <t>引受日</t>
  </si>
  <si>
    <t>**shinsei_HIKIUKE_DATE</t>
  </si>
  <si>
    <t>cst_shinsei_HIKIUKE_DATE</t>
  </si>
  <si>
    <t>確認済証番号</t>
  </si>
  <si>
    <t>**shinsei_ISSUE_NO</t>
  </si>
  <si>
    <t>cst_shinsei_ISSUE_NO</t>
  </si>
  <si>
    <t>確認済証交付日</t>
  </si>
  <si>
    <t>**shinsei_ISSUE_DATE</t>
  </si>
  <si>
    <t>cst_shinsei_ISSUE_DATE</t>
  </si>
  <si>
    <t>年（和暦）</t>
  </si>
  <si>
    <t>cst_shinsei_ISSUE_DATE_year</t>
  </si>
  <si>
    <t>月</t>
  </si>
  <si>
    <t>cst_shinsei_ISSUE_DATE_month</t>
  </si>
  <si>
    <t>日</t>
  </si>
  <si>
    <t>cst_shinsei_ISSUE_DATE_day</t>
  </si>
  <si>
    <t>申請日</t>
  </si>
  <si>
    <t>**wskakunin_SHINSEI_DATE</t>
  </si>
  <si>
    <t>cst_wskakunin_SHINSEI_DATE</t>
  </si>
  <si>
    <t>cst_wskakunin_SHINSEI_DATE_year</t>
  </si>
  <si>
    <t>cst_wskakunin_SHINSEI_DATE_month</t>
  </si>
  <si>
    <t>cst_wskakunin_SHINSEI_DATE_day</t>
  </si>
  <si>
    <t>引受事務所</t>
  </si>
  <si>
    <t>**shinsei_UKETUKE_OFFICE_ID</t>
  </si>
  <si>
    <t>cst_shinsei_UKETUKE_OFFICE_ID</t>
  </si>
  <si>
    <t>建築主</t>
  </si>
  <si>
    <t>会社名</t>
  </si>
  <si>
    <t>**wskakunin_owner1_JIMU_NAME</t>
  </si>
  <si>
    <t>cst_wskakunin_owner1_JIMU_NAME</t>
  </si>
  <si>
    <t>フリガナ</t>
  </si>
  <si>
    <t>**wskakunin_owner1_JIMU_NAME_KANA</t>
  </si>
  <si>
    <t>cst_wskakunin_owner1_JIMU_NAME_KANA</t>
  </si>
  <si>
    <t>役職</t>
  </si>
  <si>
    <t>**wskakunin_owner1_POST</t>
  </si>
  <si>
    <t>cst_wskakunin_owner1_POST</t>
  </si>
  <si>
    <t>**wskakunin_owner1_POST_KANA</t>
  </si>
  <si>
    <t>cst_wskakunin_owner1_POST_KANA</t>
  </si>
  <si>
    <t>氏名</t>
  </si>
  <si>
    <t>**wskakunin_owner1_NAME</t>
  </si>
  <si>
    <t>cst_wskakunin_owner1_NAME</t>
  </si>
  <si>
    <t>**wskakunin_owner1_NAME_KANA</t>
  </si>
  <si>
    <t>cst_wskakunin_owner1_NAME_KANA</t>
  </si>
  <si>
    <t>フリガナ　会社名フリガナ&lt;スペース&gt;役職フリガナ&lt;スペース&gt;氏名フリガナ　ひとつのセルに表示（一行表示）</t>
  </si>
  <si>
    <t>cst_wskakunin_owner1__space_KANA</t>
  </si>
  <si>
    <t>郵便番号</t>
  </si>
  <si>
    <t>**wskakunin_owner1_ZIP</t>
  </si>
  <si>
    <t>cst_wskakunin_owner1_ZIP</t>
  </si>
  <si>
    <t>**wskakunin_owner1__address</t>
  </si>
  <si>
    <t>cst_wskakunin_owner1__address</t>
  </si>
  <si>
    <t>電話番号</t>
  </si>
  <si>
    <t>**wskakunin_owner1_TEL</t>
  </si>
  <si>
    <t>cst_wskakunin_owner1_TEL</t>
  </si>
  <si>
    <t>会社名&lt;スペース&gt;役職&lt;スペース&gt;氏名　ひとつのセルに表示（一行表示）</t>
  </si>
  <si>
    <t>cst_wskakunin_owner1__space</t>
  </si>
  <si>
    <t>役職&lt;スペース&gt;氏名　ひとつのセルに表示（一行表示）</t>
  </si>
  <si>
    <t>cst_wskakunin_owner1__space2</t>
  </si>
  <si>
    <t>会社名&lt;改行&gt;役職&lt;スペース&gt;氏名　ひとつのセルに表示</t>
  </si>
  <si>
    <t>cst_wskakunin_owner1__space3</t>
  </si>
  <si>
    <t>代理者</t>
  </si>
  <si>
    <t>資格</t>
  </si>
  <si>
    <t>**wskakunin_dairi1__sikaku</t>
  </si>
  <si>
    <t>cst_wskakunin_dairi1__sikaku</t>
  </si>
  <si>
    <t>**wskakunin_dairi1_NAME</t>
  </si>
  <si>
    <t>cst_wskakunin_dairi1_NAME</t>
  </si>
  <si>
    <t>**wskakunin_dairi1_NAME_KANA</t>
  </si>
  <si>
    <t>cst_wskakunin_dairi1_NAME_KANA</t>
  </si>
  <si>
    <t>事務所 資格</t>
  </si>
  <si>
    <t>**wskakunin_dairi1_JIMU__sikaku</t>
  </si>
  <si>
    <t>cst_wskakunin_dairi1_JIMU__sikaku</t>
  </si>
  <si>
    <t>事務所名</t>
  </si>
  <si>
    <t>**wskakunin_dairi1_JIMU_NAME</t>
  </si>
  <si>
    <t>cst_wskakunin_dairi1_JIMU_NAME</t>
  </si>
  <si>
    <t>**wskakunin_dairi1_ZIP</t>
  </si>
  <si>
    <t>cst_wskakunin_dairi1_ZIP</t>
  </si>
  <si>
    <t>所在地</t>
  </si>
  <si>
    <t>**wskakunin_dairi1__address</t>
  </si>
  <si>
    <t>cst_wskakunin_dairi1__address</t>
  </si>
  <si>
    <t>**wskakunin_dairi1_TEL</t>
  </si>
  <si>
    <t>cst_wskakunin_dairi1_TEL</t>
  </si>
  <si>
    <t>会社名&lt;スペース&gt;氏名　ひとつのセルに表示（一行表示）</t>
  </si>
  <si>
    <t>cst_wskakunin_dairi1__space</t>
  </si>
  <si>
    <t>設計者</t>
  </si>
  <si>
    <t>**wskakunin_sekkei1__sikaku</t>
  </si>
  <si>
    <t>cst_wskakunin_sekkei1__sikaku</t>
  </si>
  <si>
    <t>**wskakunin_sekkei1_NAME</t>
  </si>
  <si>
    <t>cst_wskakunin_sekkei1_NAME</t>
  </si>
  <si>
    <t>**wskakunin_sekkei1_JIMU__sikaku</t>
  </si>
  <si>
    <t>cst_wskakunin_sekkei1_JIMU__sikaku</t>
  </si>
  <si>
    <t>**wskakunin_sekkei1_JIMU_NAME</t>
  </si>
  <si>
    <t>cst_wskakunin_sekkei1_JIMU_NAME</t>
  </si>
  <si>
    <t>**wskakunin_sekkei1_ZIP</t>
  </si>
  <si>
    <t>cst_wskakunin_sekkei1_ZIP</t>
  </si>
  <si>
    <t>**wskakunin_sekkei1__address</t>
  </si>
  <si>
    <t>cst_wskakunin_sekkei1__address</t>
  </si>
  <si>
    <t>**wskakunin_sekkei1_TEL</t>
  </si>
  <si>
    <t>cst_wskakunin_sekkei1_TEL</t>
  </si>
  <si>
    <t>監理者</t>
  </si>
  <si>
    <t>**wskakunin_kanri1__sikaku</t>
  </si>
  <si>
    <t>cst_wskakunin_kanri1__sikaku</t>
  </si>
  <si>
    <t>**wskakunin_kanri1_NAME</t>
  </si>
  <si>
    <t>cst_wskakunin_kanri1_NAME</t>
  </si>
  <si>
    <t>**wskakunin_kanri1_JIMU__sikaku</t>
  </si>
  <si>
    <t>cst_wskakunin_kanri1_JIMU__sikaku</t>
  </si>
  <si>
    <t>**wskakunin_kanri1_JIMU_NAME</t>
  </si>
  <si>
    <t>cst_wskakunin_kanri1_JIMU_NAME</t>
  </si>
  <si>
    <t>**wskakunin_kanri1_ZIP</t>
  </si>
  <si>
    <t>cst_wskakunin_kanri1_ZIP</t>
  </si>
  <si>
    <t>**wskakunin_kanri1__address</t>
  </si>
  <si>
    <t>cst_wskakunin_kanri1__address</t>
  </si>
  <si>
    <t>**wskakunin_kanri1_TEL</t>
  </si>
  <si>
    <t>cst_wskakunin_kanri1_TEL</t>
  </si>
  <si>
    <t>施工者</t>
  </si>
  <si>
    <t>**wskakunin_sekou1_NAME</t>
  </si>
  <si>
    <t>cst_wskakunin_sekou1_NAME</t>
  </si>
  <si>
    <t>営業所 資格</t>
  </si>
  <si>
    <t>**wskakunin_sekou1_SEKOU__sikaku</t>
  </si>
  <si>
    <t>cst_wskakunin_sekou1_SEKOU__sikaku</t>
  </si>
  <si>
    <t>営業所名</t>
  </si>
  <si>
    <t>**wskakunin_sekou1_JIMU_NAME</t>
  </si>
  <si>
    <t>cst_wskakunin_sekou1_JIMU_NAME</t>
  </si>
  <si>
    <t>**wskakunin_sekou1_ZIP</t>
  </si>
  <si>
    <t>cst_wskakunin_sekou1_ZIP</t>
  </si>
  <si>
    <t>**wskakunin_sekou1__address</t>
  </si>
  <si>
    <t>cst_wskakunin_sekou1__address</t>
  </si>
  <si>
    <t>**wskakunin_sekou1_TEL</t>
  </si>
  <si>
    <t>cst_wskakunin_sekou1_TEL</t>
  </si>
  <si>
    <t>一建設（前方一致で判定）</t>
  </si>
  <si>
    <t>cst_wskakunin_sekou1__hajime</t>
  </si>
  <si>
    <t>※showsheetflagではSEARCH関数は使用不可</t>
  </si>
  <si>
    <t>ケイアイスター</t>
  </si>
  <si>
    <t>cst_wskakunin_sekou1__kistar</t>
  </si>
  <si>
    <t>備考（建築物名称）</t>
  </si>
  <si>
    <t>**wskakunin_BUILD_NAME</t>
  </si>
  <si>
    <t>あああああ</t>
  </si>
  <si>
    <t>cst_wskakunin_BUILD_NAME</t>
  </si>
  <si>
    <t>地名地番</t>
  </si>
  <si>
    <t>**wskakunin_BUILD__address</t>
  </si>
  <si>
    <t>埼玉県</t>
  </si>
  <si>
    <t>cst_wskakunin_BUILD__address</t>
  </si>
  <si>
    <t>都道府県</t>
  </si>
  <si>
    <t>**wskakunin_BUILD_KEN__ken</t>
  </si>
  <si>
    <t>cst_wskakunin_BUILD_KEN__ken</t>
  </si>
  <si>
    <t>都市計画区域</t>
  </si>
  <si>
    <t>内外の別</t>
  </si>
  <si>
    <t>**wskakunin__kuiki</t>
  </si>
  <si>
    <t>cst_wskakunin__kuiki</t>
  </si>
  <si>
    <t>都市計画区域内</t>
  </si>
  <si>
    <t>**wskakunin_KUIKI_TOSI</t>
  </si>
  <si>
    <t>cst_wskakunin_KUIKI_TOSI</t>
  </si>
  <si>
    <t>準都市計画区域内</t>
  </si>
  <si>
    <t>**wskakunin_KUIKI_JYUN_TOSHI</t>
  </si>
  <si>
    <t>cst_wskakunin_KUIKI_JYUN_TOSHI</t>
  </si>
  <si>
    <t>都市計画区域及び準都市計画区域内準都市計画区域外</t>
  </si>
  <si>
    <t>**wskakunin_KUIKI_KUIKIGAI</t>
  </si>
  <si>
    <t>cst_wskakunin_KUIKI_KUIKIGAI</t>
  </si>
  <si>
    <t>区域内の分類</t>
  </si>
  <si>
    <t>**wskakunin__tosi_kuiki</t>
  </si>
  <si>
    <t>cst_wskakunin__tosi_kuiki</t>
  </si>
  <si>
    <t>市街化区域</t>
  </si>
  <si>
    <t>**wskakunin_KUIKI_SIGAIKA</t>
  </si>
  <si>
    <t>cst_wskakunin_KUIKI_SIGAIKA</t>
  </si>
  <si>
    <t>市街化調整区域</t>
  </si>
  <si>
    <t>**wskakunin_KUIKI_TYOSEI</t>
  </si>
  <si>
    <t>cst_wskakunin_KUIKI_TYOSEI</t>
  </si>
  <si>
    <t>区域区分非設定</t>
  </si>
  <si>
    <t>**wskakunin_KUIKI_HISETTEI</t>
  </si>
  <si>
    <t>cst_wskakunin_KUIKI_HISETTEI</t>
  </si>
  <si>
    <t>防火地域等</t>
  </si>
  <si>
    <t>**wskakunin__bouka</t>
  </si>
  <si>
    <t>cst_wskakunin__bouka</t>
  </si>
  <si>
    <t>防火地域</t>
  </si>
  <si>
    <t>**wskakunin_BOUKA_BOUKA</t>
  </si>
  <si>
    <t>cst_wskakunin_BOUKA_BOUKA</t>
  </si>
  <si>
    <t>準防火地域</t>
  </si>
  <si>
    <t>**wskakunin_BOUKA_JYUN_BOUKA</t>
  </si>
  <si>
    <t>cst_wskakunin_BOUKA_JYUN_BOUKA</t>
  </si>
  <si>
    <t>指定なし</t>
  </si>
  <si>
    <t>**wskakunin_BOUKA_NASI</t>
  </si>
  <si>
    <t>cst_wskakunin_BOUKA_NASI</t>
  </si>
  <si>
    <t>法第22条区域</t>
  </si>
  <si>
    <t>**wskakunin_BOUKA_22JYO</t>
  </si>
  <si>
    <t>cst_wskakunin_BOUKA_22JYO</t>
  </si>
  <si>
    <t>敷地面積1</t>
  </si>
  <si>
    <t>合計</t>
  </si>
  <si>
    <t>**wskakunin_SHIKITI_MENSEKI_1_TOTAL</t>
  </si>
  <si>
    <t>cst_wskakunin_SHIKITI_MENSEKI_1_TOTAL</t>
  </si>
  <si>
    <t>建築面積</t>
  </si>
  <si>
    <t>申請部分</t>
  </si>
  <si>
    <t>**wskakunin_KENTIKU_MENSEKI_SHINSEI</t>
  </si>
  <si>
    <t>cst_wskakunin_KENTIKU_MENSEKI_SHINSEI</t>
  </si>
  <si>
    <t>延べ面積-申請部分</t>
  </si>
  <si>
    <t>建築物全体</t>
  </si>
  <si>
    <t>**wskakunin_NOBE_MENSEKI_BUILD_SHINSEI</t>
  </si>
  <si>
    <t>cst_wskakunin_NOBE_MENSEKI_BUILD_SHINSEI</t>
  </si>
  <si>
    <t>第四面</t>
  </si>
  <si>
    <t>主要用途</t>
  </si>
  <si>
    <t>**wskakunin_p4_1_youto1_YOUTO</t>
  </si>
  <si>
    <t>一戸建ての住宅</t>
  </si>
  <si>
    <t>cst_wskakunin_p4_1_youto1_YOUTO</t>
  </si>
  <si>
    <t>**wskakunin_p4_1_youto1_YOUTO_CODE</t>
  </si>
  <si>
    <t>08010</t>
  </si>
  <si>
    <t>cst_wskakunin_p4_1_youto1_YOUTO_CODE</t>
  </si>
  <si>
    <t>事務所等</t>
  </si>
  <si>
    <t>cst_wskakunin_p4_1_youto1_YOUTO_1</t>
  </si>
  <si>
    <t>物品販売業を営む店舗等</t>
  </si>
  <si>
    <t>cst_wskakunin_p4_1_youto1_YOUTO_2</t>
  </si>
  <si>
    <t>工場、作業場</t>
  </si>
  <si>
    <t>cst_wskakunin_p4_1_youto1_YOUTO_3</t>
  </si>
  <si>
    <t>倉庫</t>
  </si>
  <si>
    <t>cst_wskakunin_p4_1_youto1_YOUTO_4</t>
  </si>
  <si>
    <t>学校</t>
  </si>
  <si>
    <t>cst_wskakunin_p4_1_youto1_YOUTO_5</t>
  </si>
  <si>
    <t>病院、診療所</t>
  </si>
  <si>
    <t>cst_wskakunin_p4_1_youto1_YOUTO_6</t>
  </si>
  <si>
    <t>その他</t>
  </si>
  <si>
    <t>cst_wskakunin_p4_1_youto1_YOUTO_9</t>
  </si>
  <si>
    <t>工事種別</t>
  </si>
  <si>
    <t>**wskakunin_p4_1__kouji</t>
  </si>
  <si>
    <t>cst_wskakunin_p4_1__kouji</t>
  </si>
  <si>
    <t>階数－地上</t>
  </si>
  <si>
    <t>**wskakunin_p4_1_KAISU_TIKAI_NOZOKU</t>
  </si>
  <si>
    <t>cst_wskakunin_p4_1_KAISU_TIKAI_NOZOKU</t>
  </si>
  <si>
    <t>階数－地下</t>
  </si>
  <si>
    <t>**wskakunin_p4_1_KAISU_TIKAI</t>
  </si>
  <si>
    <t>cst_wskakunin_p4_1_KAISU_TIKAI</t>
  </si>
  <si>
    <t>構造</t>
  </si>
  <si>
    <t>**wskakunin_p4_1_KOUZOU1</t>
  </si>
  <si>
    <t>cst_wskakunin_p4_1_KOUZOU1</t>
  </si>
  <si>
    <t>構造の一部</t>
  </si>
  <si>
    <t>**wskakunin_p4_1_KOUZOU2</t>
  </si>
  <si>
    <t>cst_wskakunin_p4_1_KOUZOU2</t>
  </si>
  <si>
    <t>高さ－最高の高さ</t>
  </si>
  <si>
    <t>**wskakunin_p4_1_TAKASA_MAX</t>
  </si>
  <si>
    <t>cst_wskakunin_p4_1_TAKASA_MAX</t>
  </si>
  <si>
    <t>高さ－最高の軒の高さ</t>
  </si>
  <si>
    <t>**wskakunin_p4_1_TAKASA_KEN_MAX</t>
  </si>
  <si>
    <t>cst_wskakunin_p4_1_TAKASA_KEN_MAX</t>
  </si>
  <si>
    <t>第三面</t>
  </si>
  <si>
    <t>**wskakunin_YOUTO</t>
  </si>
  <si>
    <t>cst_wskakunin_YOUTO</t>
  </si>
  <si>
    <t>**wskakunin__kouji</t>
  </si>
  <si>
    <t>cst_wskakunin__kouji</t>
  </si>
  <si>
    <t>新築</t>
  </si>
  <si>
    <t>**wskakunin_KOUJI_SINTIKU</t>
  </si>
  <si>
    <t>cst_wskakunin_KOUJI_SINTIKU</t>
  </si>
  <si>
    <t>増築</t>
  </si>
  <si>
    <t>**wskakunin_KOUJI_ZOUTIKU</t>
  </si>
  <si>
    <t>cst_wskakunin_KOUJI_ZOUTIKU</t>
  </si>
  <si>
    <t>改築</t>
  </si>
  <si>
    <t>**wskakunin_KOUJI_KAITIKU</t>
  </si>
  <si>
    <t>cst_wskakunin_KOUJI_KAITIKU</t>
  </si>
  <si>
    <t>移転</t>
  </si>
  <si>
    <t>**wskakunin_KOUJI_ITEN</t>
  </si>
  <si>
    <t>cst_wskakunin_KOUJI_ITEN</t>
  </si>
  <si>
    <t>延べ面積－住宅の部分</t>
  </si>
  <si>
    <t>**wskakunin_NOBE_MENSEKI_JYUTAKU_SHINSEI</t>
  </si>
  <si>
    <t>cst_wskakunin_NOBE_MENSEKI_JYUTAKU_SHINSEI</t>
  </si>
  <si>
    <t>**wskakunin_KAISU_TIJYOU_SHINSEI</t>
  </si>
  <si>
    <t>cst_wskakunin_KAISU_TIJYOU_SHINSEI</t>
  </si>
  <si>
    <t>**wskakunin_KAISU_TIKA_SHINSEI__zero</t>
  </si>
  <si>
    <t>cst_wskakunin_KAISU_TIKA_SHINSEI__zero</t>
  </si>
  <si>
    <t>工事着手予定年月日</t>
  </si>
  <si>
    <t>**wskakunin_KOUJI_TYAKUSYU_YOTEI_DATE</t>
  </si>
  <si>
    <t>cst_wskakunin_KOUJI_TYAKUSYU_YOTEI_DATE</t>
  </si>
  <si>
    <t>cst_wskakunin_KOUJI_TYAKUSYU_YOTEI_DATE_year</t>
  </si>
  <si>
    <t>cst_wskakunin_KOUJI_TYAKUSYU_YOTEI_DATE_month</t>
  </si>
  <si>
    <t>cst_wskakunin_KOUJI_TYAKUSYU_YOTEI_DATE_day</t>
  </si>
  <si>
    <t>**wskakunin_KOUJI_KANRYOU_YOTEI_DATE</t>
  </si>
  <si>
    <t>cst_wskakunin_KOUJI_KANRYOU_YOTEI_DATE</t>
  </si>
  <si>
    <t>cst_wskakunin_KOUJI_KANRYOU_YOTEI_DATE_year</t>
  </si>
  <si>
    <t>cst_wskakunin_KOUJI_KANRYOU_YOTEI_DATE_month</t>
  </si>
  <si>
    <t>cst_wskakunin_KOUJI_KANRYOU_YOTEI_DATE_day</t>
  </si>
  <si>
    <t>工事期間</t>
  </si>
  <si>
    <t>年</t>
  </si>
  <si>
    <t>cst_koujikikan_year</t>
  </si>
  <si>
    <t>cst_koujikikan_month</t>
  </si>
  <si>
    <t>**wskakunin_KOUZOU1</t>
  </si>
  <si>
    <t>cst_wskakunin_KOUZOU1</t>
  </si>
  <si>
    <t>用途地域等</t>
  </si>
  <si>
    <t>**wskakunin_YOUTO_TIIKI_A</t>
  </si>
  <si>
    <t>cst_wskakunin_YOUTO_TIIKI_A</t>
  </si>
  <si>
    <t>wk_koujikikan_year</t>
  </si>
  <si>
    <t>wk_koujikikan_month</t>
  </si>
  <si>
    <t>申請書</t>
  </si>
  <si>
    <t>容積率</t>
  </si>
  <si>
    <t>建ぺい率</t>
  </si>
  <si>
    <t>工事届</t>
  </si>
  <si>
    <t>一級</t>
  </si>
  <si>
    <t>二級</t>
  </si>
  <si>
    <t>木造</t>
  </si>
  <si>
    <t>第一種低層住居専用地域</t>
  </si>
  <si>
    <t>第二種低層住居専用地域</t>
  </si>
  <si>
    <t>第一種中高層住居専用地域</t>
  </si>
  <si>
    <t>第二種中高層住居専用地域</t>
  </si>
  <si>
    <t>第一種住居地域</t>
  </si>
  <si>
    <t>第二種住居地域</t>
  </si>
  <si>
    <t>準住居地域</t>
  </si>
  <si>
    <t>近隣商業地域</t>
  </si>
  <si>
    <t>商業地域</t>
  </si>
  <si>
    <t>準工業地域</t>
  </si>
  <si>
    <t>工業地域</t>
  </si>
  <si>
    <t>工業専用地域</t>
  </si>
  <si>
    <t>用途地域</t>
  </si>
  <si>
    <t>建物構造</t>
  </si>
  <si>
    <t>用途区分（建築物）</t>
  </si>
  <si>
    <t>名称（建築物）</t>
  </si>
  <si>
    <t>用途区分（工作物1）</t>
  </si>
  <si>
    <t>名称（工作物1）</t>
  </si>
  <si>
    <t>用途区分（工作物2）</t>
  </si>
  <si>
    <t>名称（工作物2）</t>
  </si>
  <si>
    <t>耐火建築物</t>
  </si>
  <si>
    <t>便所の種類</t>
  </si>
  <si>
    <t>大臣</t>
  </si>
  <si>
    <t>埼玉県知事</t>
  </si>
  <si>
    <t>なし</t>
  </si>
  <si>
    <t>06310</t>
  </si>
  <si>
    <t xml:space="preserve">煙突（支わく及び支線がある場合においては、これらを含み、ストーブの煙突を除く。） </t>
  </si>
  <si>
    <t>06410</t>
  </si>
  <si>
    <t>鉱物、岩石その他の粉砕で原動機を使用するもの、レディミクストコンクリートの製造等で出力の合計が2.5キロワットを超える原動機を使用するもの及びアスファルト、コールタール、木タール、石油蒸留産物又はその残りかすを原料とする製造を行うもの</t>
  </si>
  <si>
    <t>水洗</t>
  </si>
  <si>
    <t>01</t>
  </si>
  <si>
    <t>東京都知事</t>
  </si>
  <si>
    <t>木造軸組</t>
  </si>
  <si>
    <t>08020</t>
  </si>
  <si>
    <t>長屋</t>
  </si>
  <si>
    <t>06320</t>
  </si>
  <si>
    <t xml:space="preserve">鉄筋コンクリート造の柱、鉄柱、木柱その他これらに類するもの（旗ざお並びに架空電線路用及び電気事業者の保安通信設備用のものを除く。） H=15m超 </t>
  </si>
  <si>
    <t>06420</t>
  </si>
  <si>
    <t>自動車車庫の用途に供するもの</t>
  </si>
  <si>
    <t>準耐火建築物（イ-1）</t>
  </si>
  <si>
    <t>くみ取り</t>
  </si>
  <si>
    <t>02</t>
  </si>
  <si>
    <t>千葉県知事</t>
  </si>
  <si>
    <t>木造枠組</t>
  </si>
  <si>
    <t>08030</t>
  </si>
  <si>
    <t>共同住宅</t>
  </si>
  <si>
    <t>06330</t>
  </si>
  <si>
    <t>広告塔、広告板、装飾塔、記念塔その他これらに類するもの</t>
  </si>
  <si>
    <t>06430</t>
  </si>
  <si>
    <t>サイロその他これに類する工作物のうち飼料、肥料、セメントその他これらに類するものを貯蔵するもの</t>
  </si>
  <si>
    <t>準耐火建築物（イ-2）</t>
  </si>
  <si>
    <t>くみ取り(改良）</t>
  </si>
  <si>
    <t>03</t>
  </si>
  <si>
    <t>神奈川県知事</t>
  </si>
  <si>
    <t>鉄骨造</t>
  </si>
  <si>
    <t>08040</t>
  </si>
  <si>
    <t>寄宿舎</t>
  </si>
  <si>
    <t>06340</t>
  </si>
  <si>
    <t>高架水槽、サイロ、物見塔その他これらに類するもの</t>
  </si>
  <si>
    <t>06440</t>
  </si>
  <si>
    <t>昇降機、ウォーターショート、飛行塔その他これに類するもの</t>
  </si>
  <si>
    <t>準耐火建築物（ロ-1）</t>
  </si>
  <si>
    <t>04</t>
  </si>
  <si>
    <t>茨城県知事</t>
  </si>
  <si>
    <t>鉄筋コンクリート造</t>
  </si>
  <si>
    <t>08050</t>
  </si>
  <si>
    <t>下宿</t>
  </si>
  <si>
    <t>06350</t>
  </si>
  <si>
    <t>擁壁</t>
  </si>
  <si>
    <t>06450</t>
  </si>
  <si>
    <t>汚物処理場、ごみ焼却場その他の処理施設の用途に供するもの</t>
  </si>
  <si>
    <t>準耐火建築物（ロ-2）</t>
  </si>
  <si>
    <t>05</t>
  </si>
  <si>
    <t>栃木県知事</t>
  </si>
  <si>
    <t>鉄骨鉄筋コンクリート造</t>
  </si>
  <si>
    <t>08060</t>
  </si>
  <si>
    <t>住宅で事務所、店舗その他これらに類する用途を兼ねるもの</t>
  </si>
  <si>
    <t xml:space="preserve">06360  </t>
  </si>
  <si>
    <t>ウォーターシュート、コースターその他これに類する高架の遊戯施設</t>
  </si>
  <si>
    <t>06460</t>
  </si>
  <si>
    <t>群馬県知事</t>
  </si>
  <si>
    <t>08070</t>
  </si>
  <si>
    <t>幼稚園</t>
  </si>
  <si>
    <t xml:space="preserve">06370 </t>
  </si>
  <si>
    <t>メリーゴーランド、観覧車、オクトパス、飛行塔その他これらに類する回転運動をする遊戯施設で原動機を使用するもの</t>
  </si>
  <si>
    <t>北海道知事</t>
  </si>
  <si>
    <t>08080</t>
  </si>
  <si>
    <t>小学校</t>
  </si>
  <si>
    <t>青森県知事</t>
  </si>
  <si>
    <t>08090</t>
  </si>
  <si>
    <t>中学校又は高等学校</t>
  </si>
  <si>
    <t>岩手県知事</t>
  </si>
  <si>
    <t>08100</t>
  </si>
  <si>
    <t>養護学校、盲学校又は聾学校</t>
  </si>
  <si>
    <t>宮城県知事</t>
  </si>
  <si>
    <t>08110</t>
  </si>
  <si>
    <t>大学又は高等専門学校</t>
  </si>
  <si>
    <t>秋田県知事</t>
  </si>
  <si>
    <t>08120</t>
  </si>
  <si>
    <t>専修学校</t>
  </si>
  <si>
    <t>山形県知事</t>
  </si>
  <si>
    <t>08130</t>
  </si>
  <si>
    <t>各種学校</t>
  </si>
  <si>
    <t>福島県知事</t>
  </si>
  <si>
    <t>08140</t>
  </si>
  <si>
    <t>図書館その他これらに類するもの</t>
  </si>
  <si>
    <t>新潟県知事</t>
  </si>
  <si>
    <t>08150</t>
  </si>
  <si>
    <t>博物館その他これらに類するもの</t>
  </si>
  <si>
    <t>富山県知事</t>
  </si>
  <si>
    <t>08160</t>
  </si>
  <si>
    <t>神社、寺院、教会その他これらに類するもの</t>
  </si>
  <si>
    <t>石川県知事</t>
  </si>
  <si>
    <t>08170</t>
  </si>
  <si>
    <t>老人ホーム、身体障害者福祉ホームその他これに類するもの</t>
  </si>
  <si>
    <t>福井県知事</t>
  </si>
  <si>
    <t>08180</t>
  </si>
  <si>
    <t>保育所その他これに類するもの</t>
  </si>
  <si>
    <t>山梨県知事</t>
  </si>
  <si>
    <t>08190</t>
  </si>
  <si>
    <t>助産所</t>
  </si>
  <si>
    <t>長野県知事</t>
  </si>
  <si>
    <t>08210</t>
  </si>
  <si>
    <t>児童福祉施設等（前３項に掲げるものを除く。）</t>
  </si>
  <si>
    <t>岐阜県知事</t>
  </si>
  <si>
    <t>08220</t>
  </si>
  <si>
    <t>隣保館</t>
  </si>
  <si>
    <t>静岡県知事</t>
  </si>
  <si>
    <t>08230</t>
  </si>
  <si>
    <t>公衆浴場（個室付浴場業に係る公衆浴場を除く。）</t>
  </si>
  <si>
    <t>愛知県知事</t>
  </si>
  <si>
    <t>08240</t>
  </si>
  <si>
    <t>診療所（患者の収容施設のあるものに限る。）</t>
  </si>
  <si>
    <t>三重県知事</t>
  </si>
  <si>
    <t>08250</t>
  </si>
  <si>
    <t>診療所（患者の収容施設のないものに限る。）</t>
  </si>
  <si>
    <t>滋賀県知事</t>
  </si>
  <si>
    <t>08260</t>
  </si>
  <si>
    <t>病院</t>
  </si>
  <si>
    <t>京都府知事</t>
  </si>
  <si>
    <t>08270</t>
  </si>
  <si>
    <t>巡査派出所</t>
  </si>
  <si>
    <t>大阪府知事</t>
  </si>
  <si>
    <t>08280</t>
  </si>
  <si>
    <t>公衆電話所</t>
  </si>
  <si>
    <t>兵庫県知事</t>
  </si>
  <si>
    <t>08290</t>
  </si>
  <si>
    <t>郵便局</t>
  </si>
  <si>
    <t>奈良県知事</t>
  </si>
  <si>
    <t>08300</t>
  </si>
  <si>
    <t>地方公共団体の支庁又は支所</t>
  </si>
  <si>
    <t>和歌山県知事</t>
  </si>
  <si>
    <t>08310</t>
  </si>
  <si>
    <t>公衆便所、休憩所又は路線バスの停留所の上屋</t>
  </si>
  <si>
    <t>鳥取県知事</t>
  </si>
  <si>
    <t>08320</t>
  </si>
  <si>
    <t>建築基準法施行令第130条の4第5号に基づき国土交通大臣が指定する施設</t>
  </si>
  <si>
    <t>島根県知事</t>
  </si>
  <si>
    <t>08330</t>
  </si>
  <si>
    <t>税務署、警察署、保健所又は消防署その他これらに類するもの</t>
  </si>
  <si>
    <t>岡山県知事</t>
  </si>
  <si>
    <t>08340</t>
  </si>
  <si>
    <t>工場（自動車修理工場を除く。）</t>
  </si>
  <si>
    <t>広島県知事</t>
  </si>
  <si>
    <t>08350</t>
  </si>
  <si>
    <t>自動車修理工場</t>
  </si>
  <si>
    <t>山口県知事</t>
  </si>
  <si>
    <t>08360</t>
  </si>
  <si>
    <t>危険物の貯蔵又は処理に供するもの</t>
  </si>
  <si>
    <t>徳島県知事</t>
  </si>
  <si>
    <t>08370</t>
  </si>
  <si>
    <t>ボーリング場、スケート場、水泳場、スキー場、ゴルフ練習場又はバッティング練習場</t>
  </si>
  <si>
    <t>香川県知事</t>
  </si>
  <si>
    <t>08380</t>
  </si>
  <si>
    <t>体育館又はスポーツの練習場（前項に掲げるものを除く。）</t>
  </si>
  <si>
    <t>愛媛県知事</t>
  </si>
  <si>
    <t>08390</t>
  </si>
  <si>
    <t>マージャン屋、ぱちんこ屋、射的場、勝馬投票券発売所、場外車券売り場その他これらに類するもの又はカラオケボックスその他これらに類するもの</t>
  </si>
  <si>
    <t>高知県知事</t>
  </si>
  <si>
    <t>08400</t>
  </si>
  <si>
    <t>ホテル又は旅館</t>
  </si>
  <si>
    <t>福岡県知事</t>
  </si>
  <si>
    <t>08410</t>
  </si>
  <si>
    <t>自動車教習所</t>
  </si>
  <si>
    <t>佐賀県知事</t>
  </si>
  <si>
    <t>08420</t>
  </si>
  <si>
    <t>畜舎</t>
  </si>
  <si>
    <t>長崎県知事</t>
  </si>
  <si>
    <t>08430</t>
  </si>
  <si>
    <t>堆肥舎又は水産物の増殖場若しくは養殖場</t>
  </si>
  <si>
    <t>熊本県知事</t>
  </si>
  <si>
    <t>08438</t>
  </si>
  <si>
    <t>日用品の販売を主たる目的とする店舗</t>
  </si>
  <si>
    <t>大分県知事</t>
  </si>
  <si>
    <t>08440</t>
  </si>
  <si>
    <t>百貨店、マーケットその他の物品販売業を営む店舗（前項に掲げるもの及び専ら性的好奇心をおそる写真その他の物品の販売を行うものを除く。）</t>
  </si>
  <si>
    <t>宮崎県知事</t>
  </si>
  <si>
    <t>08450</t>
  </si>
  <si>
    <t>飲食店（次項に掲げるものを除く。）</t>
  </si>
  <si>
    <t>鹿児島県知事</t>
  </si>
  <si>
    <t>08452</t>
  </si>
  <si>
    <t>食堂又は喫茶店</t>
  </si>
  <si>
    <t>沖縄県知事</t>
  </si>
  <si>
    <t>08456</t>
  </si>
  <si>
    <t>理髪店、美容院、クリーニング取次店、質屋、貸衣装屋、貸本屋その他これらに類するサービス業を営む店舗、洋服店、畳屋、建具屋、自転車店、家庭電気器具店その他これらに類するサービス業を営む店舗で作業場の床面積の合計が50平方メートル以内のもの（原動機を使用する場合にあっては、その出力の合計が0.75キロワット以下のものに限る。）、自家販売のために食品製造業を営むパン屋、米屋、豆腐屋、菓子屋その他これらに類するもので作業場の床面積の合計が50平方メートル以内のもの（原動機を使用する場合にあっては、その出力の合計が0.75キロワット以下のものに限る。）又は学習塾、華道教室、囲碁教室その他これらに類する施設</t>
  </si>
  <si>
    <t>08458</t>
  </si>
  <si>
    <t>銀行の支店、損害保険代理店、宅地建物取引業を営む店舗その他これらに類するサービス業を営む店舗</t>
  </si>
  <si>
    <t>08460</t>
  </si>
  <si>
    <t xml:space="preserve">物品販売業を営む店舗以外の店舗（前2項に掲げるものを除く。） </t>
  </si>
  <si>
    <t>08470</t>
  </si>
  <si>
    <t>事務所</t>
  </si>
  <si>
    <t>08480</t>
  </si>
  <si>
    <t>映画スタジオ又はテレビスタジオ</t>
  </si>
  <si>
    <t>08490</t>
  </si>
  <si>
    <t>自動車車庫</t>
  </si>
  <si>
    <t>08500</t>
  </si>
  <si>
    <t>自転車駐輪場</t>
  </si>
  <si>
    <t>08510</t>
  </si>
  <si>
    <t>倉庫業を営む倉庫</t>
  </si>
  <si>
    <t>08520</t>
  </si>
  <si>
    <t>倉庫業を営まない倉庫</t>
  </si>
  <si>
    <t>08530</t>
  </si>
  <si>
    <t>劇場、映画館又は演芸場</t>
  </si>
  <si>
    <t>08540</t>
  </si>
  <si>
    <t>観覧場</t>
  </si>
  <si>
    <t>08550</t>
  </si>
  <si>
    <t>公会堂又は集会場</t>
  </si>
  <si>
    <t>08560</t>
  </si>
  <si>
    <t>展示場</t>
  </si>
  <si>
    <t>08570</t>
  </si>
  <si>
    <t>料理店</t>
  </si>
  <si>
    <t>08580</t>
  </si>
  <si>
    <t>キャバレー、カフェー、ナイトクラブ又はバー</t>
  </si>
  <si>
    <t>08590</t>
  </si>
  <si>
    <t>ダンスホール</t>
  </si>
  <si>
    <t>08600</t>
  </si>
  <si>
    <t>個室付浴場業に係る公衆浴場、ヌードスタジオ、のぞき劇場、ストリップ劇場、専ら異性を同伴する客の休憩の用に供する施設、専ら性的好奇心をそそる写真その他の物品の販売を目的とする店舗その他これらに類するもの</t>
  </si>
  <si>
    <t>08610</t>
  </si>
  <si>
    <t>卸売市場</t>
  </si>
  <si>
    <t>08620</t>
  </si>
  <si>
    <t>火葬場又はと畜場、汚物処理場、ごみ焼却場その他の処理施設</t>
  </si>
  <si>
    <t>08990</t>
  </si>
  <si>
    <t xml:space="preserve">その他 </t>
  </si>
  <si>
    <t>シート名</t>
  </si>
  <si>
    <t>showsheetflag_****
  1=表示
  0=削除
 -1=非表示
 -2=シート非表示（再表示不可）</t>
  </si>
  <si>
    <t>dSHEET</t>
  </si>
  <si>
    <t>DATA</t>
  </si>
  <si>
    <t>項目リスト</t>
  </si>
  <si>
    <t>表紙</t>
  </si>
  <si>
    <t>耐震</t>
  </si>
  <si>
    <t>火災</t>
  </si>
  <si>
    <t>劣化・維持管理</t>
  </si>
  <si>
    <t>省エネ</t>
  </si>
  <si>
    <t>空気・光・音環境</t>
  </si>
  <si>
    <t>高齢者</t>
  </si>
  <si>
    <t>防犯</t>
  </si>
  <si>
    <t>説明</t>
  </si>
  <si>
    <t>NoObject</t>
  </si>
  <si>
    <t>（防犯）</t>
  </si>
  <si>
    <t>検査方法 Ａ：実物の目視、Ｂ：実物の計測、Ｃ施工関連図書の確認</t>
  </si>
  <si>
    <t>※の欄を施工管理者が記入してください。</t>
  </si>
  <si>
    <t>住宅性能表示事項</t>
  </si>
  <si>
    <t>検査項目</t>
  </si>
  <si>
    <t>施工状況報告欄※</t>
  </si>
  <si>
    <t>変更等
の内容</t>
  </si>
  <si>
    <t>関連図書</t>
  </si>
  <si>
    <t>管理の時期</t>
  </si>
  <si>
    <t>確認内容</t>
  </si>
  <si>
    <t>検査方法</t>
  </si>
  <si>
    <t>判定結果及び指摘事項</t>
  </si>
  <si>
    <t>Ａ</t>
  </si>
  <si>
    <t>Ｂ</t>
  </si>
  <si>
    <t>Ｃ</t>
  </si>
  <si>
    <t>[一次]</t>
  </si>
  <si>
    <t>[二次]</t>
  </si>
  <si>
    <t xml:space="preserve">   防犯に関すること</t>
  </si>
  <si>
    <t xml:space="preserve">
開口部の
侵入防止
対策
</t>
  </si>
  <si>
    <t>□</t>
  </si>
  <si>
    <t>戸・ガラスの性能・施工状態</t>
  </si>
  <si>
    <t>□適  □不適</t>
  </si>
  <si>
    <t>錠の数・性能・仕様・設置状態</t>
  </si>
  <si>
    <t>[</t>
  </si>
  <si>
    <t>]　階＊</t>
  </si>
  <si>
    <t>雨戸等の性能・施工状態</t>
  </si>
  <si>
    <t>開閉機構あり</t>
  </si>
  <si>
    <t>開口部の位置</t>
  </si>
  <si>
    <t>サッシの性能・施工状態</t>
  </si>
  <si>
    <t>ガラスの性能・施工状態</t>
  </si>
  <si>
    <t>開閉機構なし</t>
  </si>
  <si>
    <t>各申請書のセルの色について</t>
  </si>
  <si>
    <t xml:space="preserve"> →黄色のセルは直接入力してください。</t>
  </si>
  <si>
    <t>　</t>
  </si>
  <si>
    <t xml:space="preserve"> →緑色のセルは選択肢から選んでください。</t>
  </si>
  <si>
    <t>（高齢者）</t>
  </si>
  <si>
    <t xml:space="preserve">   高齢者等への配慮に関すること</t>
  </si>
  <si>
    <t xml:space="preserve">
高齢者等配
慮対策等級
（専用部分）</t>
  </si>
  <si>
    <t>部屋の
配置等</t>
  </si>
  <si>
    <t>日常生活空間の配置</t>
  </si>
  <si>
    <t>ホームエレベーターの設置</t>
  </si>
  <si>
    <t>段差</t>
  </si>
  <si>
    <t>玄関出入口の段差</t>
  </si>
  <si>
    <t>玄関上がりかまちの段差</t>
  </si>
  <si>
    <t>浴室出入口の段差</t>
  </si>
  <si>
    <t>バルコニーの出入口の段差</t>
  </si>
  <si>
    <t>居室の部分床とその他床の段差</t>
  </si>
  <si>
    <t>その他の床の段差</t>
  </si>
  <si>
    <t>日常生活空間外の床の段差</t>
  </si>
  <si>
    <t>階段</t>
  </si>
  <si>
    <t>けあげ・踏面・蹴込み寸法</t>
  </si>
  <si>
    <t>回り階段の構成</t>
  </si>
  <si>
    <t>平面形状</t>
  </si>
  <si>
    <t>滑り止め</t>
  </si>
  <si>
    <t>手すり
（転落防止
のための
手すり）</t>
  </si>
  <si>
    <t>施工写真</t>
  </si>
  <si>
    <t>階段の手すり</t>
  </si>
  <si>
    <t>便所の手すり</t>
  </si>
  <si>
    <t>浴室の手すり</t>
  </si>
  <si>
    <t>玄関の手すり</t>
  </si>
  <si>
    <t>脱衣室の手すり</t>
  </si>
  <si>
    <t>バルコニーの手すり</t>
  </si>
  <si>
    <t>2階以上の窓の手すり</t>
  </si>
  <si>
    <t>廊下及び階段の手すり</t>
  </si>
  <si>
    <t>通路及び
出入口の
幅員（日常
生活空間）</t>
  </si>
  <si>
    <t>通路の幅員</t>
  </si>
  <si>
    <t>玄関出入口の幅員</t>
  </si>
  <si>
    <t>浴室出入口の幅員</t>
  </si>
  <si>
    <t>他の出入口の幅員</t>
  </si>
  <si>
    <t>寝室、便所
及び浴室
（日常生活
空間）</t>
  </si>
  <si>
    <t>特定寝室の広さ</t>
  </si>
  <si>
    <t>便所の広さ等</t>
  </si>
  <si>
    <t>浴室の広さ</t>
  </si>
  <si>
    <t xml:space="preserve">   温熱環境・省エネルギーに関すること</t>
  </si>
  <si>
    <t xml:space="preserve">
断熱等
性能等級</t>
  </si>
  <si>
    <t>躯体の断熱性能等</t>
  </si>
  <si>
    <t>納品書</t>
  </si>
  <si>
    <t>断熱材の種類</t>
  </si>
  <si>
    <t>断熱材の保管・養生</t>
  </si>
  <si>
    <t>屋根又は天井の断熱構造</t>
  </si>
  <si>
    <t>壁の断熱構造</t>
  </si>
  <si>
    <t>床の断熱構造</t>
  </si>
  <si>
    <t>土間床等の外周部の断熱構造</t>
  </si>
  <si>
    <t>開口部の
断熱性能</t>
  </si>
  <si>
    <t>製品資料</t>
  </si>
  <si>
    <t>窓等の仕様</t>
  </si>
  <si>
    <t>ドアの仕様</t>
  </si>
  <si>
    <t>適用除外の窓の面積</t>
  </si>
  <si>
    <t>開口部の
日射遮
蔽措置</t>
  </si>
  <si>
    <t>庇・軒等の状態</t>
  </si>
  <si>
    <t>付属部材の設置状態</t>
  </si>
  <si>
    <t>窓・ドアの仕様</t>
  </si>
  <si>
    <t>（耐震-1）</t>
  </si>
  <si>
    <t xml:space="preserve">   構造の安定に関すること</t>
  </si>
  <si>
    <t xml:space="preserve">
耐震等級、
その他、
耐風等級、
耐積雪等級</t>
  </si>
  <si>
    <t>部材の品質</t>
  </si>
  <si>
    <t>土台・
柱等</t>
  </si>
  <si>
    <t>柱の小径</t>
  </si>
  <si>
    <t>土台の継手位置</t>
  </si>
  <si>
    <t>アンカーボルトの品質</t>
  </si>
  <si>
    <t>アンカーボルトの埋め込み長さ</t>
  </si>
  <si>
    <t>アンカーボルトの位置</t>
  </si>
  <si>
    <t>耐力壁等</t>
  </si>
  <si>
    <t>筋かい耐力壁の位置・長さ</t>
  </si>
  <si>
    <t>筋かいの種類・断面</t>
  </si>
  <si>
    <t>面材耐力壁の位置・長さ</t>
  </si>
  <si>
    <t>面材の種類・厚さ</t>
  </si>
  <si>
    <t>釘の種類と止め付け状態</t>
  </si>
  <si>
    <t>準耐力
壁等</t>
  </si>
  <si>
    <t>準耐力壁の位置・長さ</t>
  </si>
  <si>
    <t>たれ壁・腰壁の位置・長さ</t>
  </si>
  <si>
    <t>たれ壁・腰壁の幅と両隣の状況</t>
  </si>
  <si>
    <t>床組等</t>
  </si>
  <si>
    <t>火打ちの位置・種類</t>
  </si>
  <si>
    <t>火打ちと取り合う梁</t>
  </si>
  <si>
    <t>火打ち材の止め付け状態</t>
  </si>
  <si>
    <t>面材種類・厚さ</t>
  </si>
  <si>
    <t>根太の寸法・間隔</t>
  </si>
  <si>
    <t>根太の取付構法</t>
  </si>
  <si>
    <t>屋根面</t>
  </si>
  <si>
    <t>屋根勾配</t>
  </si>
  <si>
    <t>垂木の寸法・間隔</t>
  </si>
  <si>
    <t>（耐震-2）</t>
  </si>
  <si>
    <t xml:space="preserve">   構造の安定に関すること（つづき）</t>
  </si>
  <si>
    <t xml:space="preserve">
耐震等級、
その他、
耐風等級、
耐積雪等級
（つづき）</t>
  </si>
  <si>
    <t>接合部</t>
  </si>
  <si>
    <t>接合金物の品質</t>
  </si>
  <si>
    <t>筋かい端部の接合部</t>
  </si>
  <si>
    <t>柱脚・柱頭の接合部</t>
  </si>
  <si>
    <t>床・屋根の接合部</t>
  </si>
  <si>
    <t>胴差と通し柱の接合部</t>
  </si>
  <si>
    <t>基礎・1
（寸法・
配筋等）</t>
  </si>
  <si>
    <t>根入れ深さ</t>
  </si>
  <si>
    <t>立上り部分の高さ</t>
  </si>
  <si>
    <t>立上り部分の厚さ</t>
  </si>
  <si>
    <t>基礎底盤の寸法</t>
  </si>
  <si>
    <t>主筋の径・位置</t>
  </si>
  <si>
    <t>補強筋の径・位置等</t>
  </si>
  <si>
    <t>開口周辺等の補強</t>
  </si>
  <si>
    <t>横架材</t>
  </si>
  <si>
    <t>床大梁の断面・間隔</t>
  </si>
  <si>
    <t>床小梁の断面・間隔</t>
  </si>
  <si>
    <t>小屋梁の断面・間隔</t>
  </si>
  <si>
    <t>胴差の断面</t>
  </si>
  <si>
    <t>根太の断面・間隔</t>
  </si>
  <si>
    <t>垂木の断面・間隔</t>
  </si>
  <si>
    <t>免震
建築物</t>
  </si>
  <si>
    <t>免震層</t>
  </si>
  <si>
    <t>免震材料</t>
  </si>
  <si>
    <t>上部構造</t>
  </si>
  <si>
    <t>下部構造</t>
  </si>
  <si>
    <t>落下・挟まれ防止等</t>
  </si>
  <si>
    <t>表示</t>
  </si>
  <si>
    <t>管理に関する計画</t>
  </si>
  <si>
    <t>地盤又は杭
の許容支持力
等及びその
設定方法</t>
  </si>
  <si>
    <t>地盤・杭</t>
  </si>
  <si>
    <t>地盤調査報告書</t>
  </si>
  <si>
    <t>地盤の種類・支持力</t>
  </si>
  <si>
    <t>地盤改良報告書</t>
  </si>
  <si>
    <t>基礎の構造方法</t>
  </si>
  <si>
    <t>（火災時の安全）</t>
  </si>
  <si>
    <t xml:space="preserve">   火災時の安全に関すること</t>
  </si>
  <si>
    <t>感知警報
装置</t>
  </si>
  <si>
    <t>脱出対策
（火災時）</t>
  </si>
  <si>
    <t>避難器具の設置</t>
  </si>
  <si>
    <t>耐火等級（延
焼のおそれ
のある部分
（開口部））</t>
  </si>
  <si>
    <t>開口部の
耐火性能</t>
  </si>
  <si>
    <t>対象となる範囲</t>
  </si>
  <si>
    <t>開口部の防火性能</t>
  </si>
  <si>
    <t>耐火等級（延
焼のおそれ
のある部分
（開口部以外））</t>
  </si>
  <si>
    <t>表示マークの写真</t>
  </si>
  <si>
    <t xml:space="preserve">   劣化の軽減に関すること</t>
  </si>
  <si>
    <t xml:space="preserve">
劣化対策等級
（構造躯体等）</t>
  </si>
  <si>
    <t>外壁の
軸組等</t>
  </si>
  <si>
    <t>実施報告書</t>
  </si>
  <si>
    <t>通気構造等の状態</t>
  </si>
  <si>
    <t>保存処理の方法</t>
  </si>
  <si>
    <t>保存処理の状態</t>
  </si>
  <si>
    <t>部材の小径</t>
  </si>
  <si>
    <t>部材の樹種</t>
  </si>
  <si>
    <t>土台の防
腐・防蟻</t>
  </si>
  <si>
    <t>土台に接する外壁下端の水切り</t>
  </si>
  <si>
    <t>浴室・脱衣室の防水</t>
  </si>
  <si>
    <t>浴室の防水措置</t>
  </si>
  <si>
    <t>脱衣室の防水措置</t>
  </si>
  <si>
    <t>地盤の
防蟻</t>
  </si>
  <si>
    <t>コンクリート打設の範囲</t>
  </si>
  <si>
    <t>土壌処理の材料</t>
  </si>
  <si>
    <t>土壌処理の状態</t>
  </si>
  <si>
    <t>基礎高さ</t>
  </si>
  <si>
    <t>地面から基礎上端又は地面から土台下端までの高さ</t>
  </si>
  <si>
    <t>床下防湿・
換気措置</t>
  </si>
  <si>
    <t>基礎開口の位置</t>
  </si>
  <si>
    <t>基礎開口の大きさ</t>
  </si>
  <si>
    <t>ねこ土台の寸法・形状</t>
  </si>
  <si>
    <t>ねこ土台の位置</t>
  </si>
  <si>
    <t>コンクリートの厚さ</t>
  </si>
  <si>
    <t>防湿フィルム等の種類</t>
  </si>
  <si>
    <t>防湿フィルム等の措置状態</t>
  </si>
  <si>
    <t>小屋裏
換気</t>
  </si>
  <si>
    <t>給気口の位置・大きさ</t>
  </si>
  <si>
    <t>排気口の位置・大きさ</t>
  </si>
  <si>
    <t>維持管理・更新への配慮に関すること</t>
  </si>
  <si>
    <t>維持管理
対策等級
（専用配管）</t>
  </si>
  <si>
    <t>専用配管</t>
  </si>
  <si>
    <t>コンクリート内埋め込み配管</t>
  </si>
  <si>
    <t>地中
埋設管</t>
  </si>
  <si>
    <t>専用排水
管の性状
等・清掃
措置</t>
  </si>
  <si>
    <t>トラップの清掃措置</t>
  </si>
  <si>
    <t>配管
点検口</t>
  </si>
  <si>
    <t>開口の位置</t>
  </si>
  <si>
    <t>（空気環境、光・視環境、音環境）</t>
  </si>
  <si>
    <t xml:space="preserve">   空気環境に関すること</t>
  </si>
  <si>
    <t xml:space="preserve">
ホルムアルデ
ヒド対策
（内装及び
天井裏等）</t>
  </si>
  <si>
    <t>居室の内
装の仕上
げ材</t>
  </si>
  <si>
    <t>ホルムアルデヒド発散等級（特定建材）</t>
  </si>
  <si>
    <t>材料の性能区分</t>
  </si>
  <si>
    <t>材料の使用範囲</t>
  </si>
  <si>
    <t>天井裏
等の下地
材等</t>
  </si>
  <si>
    <t>換気・気密措置</t>
  </si>
  <si>
    <t xml:space="preserve">
換気対策</t>
  </si>
  <si>
    <t>居室の換
気対策</t>
  </si>
  <si>
    <t>機械換気設備の仕様</t>
  </si>
  <si>
    <t>機械換気設備の仕様位置</t>
  </si>
  <si>
    <t>給排気口の位置</t>
  </si>
  <si>
    <t>建具の通気措置</t>
  </si>
  <si>
    <t>局所換気対策</t>
  </si>
  <si>
    <t>便所</t>
  </si>
  <si>
    <t>機械換気設備</t>
  </si>
  <si>
    <t>換気のできる窓</t>
  </si>
  <si>
    <t>浴室</t>
  </si>
  <si>
    <t>台所</t>
  </si>
  <si>
    <t xml:space="preserve">  光・視環境</t>
  </si>
  <si>
    <t>単純開口率</t>
  </si>
  <si>
    <t>開口部
（単純開
口率）</t>
  </si>
  <si>
    <t>開口部の形状等</t>
  </si>
  <si>
    <t>開口部の大きさ</t>
  </si>
  <si>
    <t>方位別開口比</t>
  </si>
  <si>
    <t>開口部
（方位別
開口比）</t>
  </si>
  <si>
    <t>開口部の
遮音等級</t>
  </si>
  <si>
    <t>開口部の遮音性能</t>
  </si>
  <si>
    <t>開口部の設置状況</t>
  </si>
  <si>
    <t>施工状況報告書【共同住宅等（低層）用（木造軸組・枠組壁工法）】</t>
    <rPh sb="8" eb="10">
      <t>キョウドウ</t>
    </rPh>
    <rPh sb="10" eb="12">
      <t>ジュウタク</t>
    </rPh>
    <rPh sb="12" eb="13">
      <t>トウ</t>
    </rPh>
    <rPh sb="14" eb="16">
      <t>テイソウ</t>
    </rPh>
    <phoneticPr fontId="5"/>
  </si>
  <si>
    <t>基礎の構造
方式及び形
式等</t>
    <rPh sb="10" eb="11">
      <t>カタチ</t>
    </rPh>
    <phoneticPr fontId="5"/>
  </si>
  <si>
    <t>基礎・2
（形式）</t>
    <phoneticPr fontId="5"/>
  </si>
  <si>
    <t>基礎の形式</t>
    <phoneticPr fontId="5"/>
  </si>
  <si>
    <t>地業の状態</t>
    <rPh sb="0" eb="2">
      <t>ジギョウ</t>
    </rPh>
    <rPh sb="3" eb="5">
      <t>ジョウタイ</t>
    </rPh>
    <phoneticPr fontId="5"/>
  </si>
  <si>
    <t>施工状況報告書【共同住宅等（低層）用（木造軸組・枠組壁工法）】</t>
    <phoneticPr fontId="5"/>
  </si>
  <si>
    <t>【住棟評価用】</t>
    <rPh sb="1" eb="3">
      <t>ジュウトウ</t>
    </rPh>
    <rPh sb="3" eb="6">
      <t>ヒョウカヨウ</t>
    </rPh>
    <phoneticPr fontId="5"/>
  </si>
  <si>
    <t>【住戸評価用】</t>
    <rPh sb="1" eb="3">
      <t>ジュウコ</t>
    </rPh>
    <rPh sb="3" eb="6">
      <t>ヒョウカヨウ</t>
    </rPh>
    <phoneticPr fontId="5"/>
  </si>
  <si>
    <t>維持管理
対策等級
（共用配管）</t>
    <rPh sb="11" eb="13">
      <t>キョウヨウ</t>
    </rPh>
    <phoneticPr fontId="5"/>
  </si>
  <si>
    <t>共用配管</t>
    <rPh sb="0" eb="2">
      <t>キョウヨウ</t>
    </rPh>
    <phoneticPr fontId="5"/>
  </si>
  <si>
    <t>施工図等</t>
    <rPh sb="0" eb="2">
      <t>セコウ</t>
    </rPh>
    <rPh sb="2" eb="3">
      <t>ズ</t>
    </rPh>
    <rPh sb="3" eb="4">
      <t>トウ</t>
    </rPh>
    <phoneticPr fontId="5"/>
  </si>
  <si>
    <t>写真</t>
    <rPh sb="0" eb="2">
      <t>シャシン</t>
    </rPh>
    <phoneticPr fontId="5"/>
  </si>
  <si>
    <t>地中埋設管上のコンクリート打設</t>
    <rPh sb="13" eb="15">
      <t>ダセツ</t>
    </rPh>
    <phoneticPr fontId="5"/>
  </si>
  <si>
    <t>共用
排水管</t>
    <rPh sb="0" eb="2">
      <t>キョウヨウ</t>
    </rPh>
    <rPh sb="3" eb="5">
      <t>ハイスイ</t>
    </rPh>
    <rPh sb="5" eb="6">
      <t>カン</t>
    </rPh>
    <phoneticPr fontId="5"/>
  </si>
  <si>
    <t>立管の清掃口の位置</t>
    <rPh sb="0" eb="1">
      <t>タテ</t>
    </rPh>
    <rPh sb="1" eb="2">
      <t>カン</t>
    </rPh>
    <rPh sb="3" eb="5">
      <t>セイソウ</t>
    </rPh>
    <rPh sb="5" eb="6">
      <t>クチ</t>
    </rPh>
    <rPh sb="7" eb="9">
      <t>イチ</t>
    </rPh>
    <phoneticPr fontId="5"/>
  </si>
  <si>
    <t>点検口</t>
    <rPh sb="0" eb="3">
      <t>テンケンコウ</t>
    </rPh>
    <phoneticPr fontId="5"/>
  </si>
  <si>
    <t>横主管の清掃口の位置</t>
    <rPh sb="0" eb="1">
      <t>ヨコ</t>
    </rPh>
    <rPh sb="1" eb="3">
      <t>シュカン</t>
    </rPh>
    <rPh sb="2" eb="3">
      <t>カン</t>
    </rPh>
    <rPh sb="4" eb="6">
      <t>セイソウ</t>
    </rPh>
    <rPh sb="6" eb="7">
      <t>クチ</t>
    </rPh>
    <rPh sb="8" eb="10">
      <t>イチ</t>
    </rPh>
    <phoneticPr fontId="5"/>
  </si>
  <si>
    <t>接続部</t>
    <rPh sb="0" eb="2">
      <t>セツゾク</t>
    </rPh>
    <rPh sb="2" eb="3">
      <t>ブ</t>
    </rPh>
    <phoneticPr fontId="5"/>
  </si>
  <si>
    <t>バルブ</t>
    <phoneticPr fontId="5"/>
  </si>
  <si>
    <t>納品書</t>
    <phoneticPr fontId="5"/>
  </si>
  <si>
    <t>排水管の仕様等</t>
    <phoneticPr fontId="5"/>
  </si>
  <si>
    <t>排水管の設置状態</t>
    <rPh sb="4" eb="6">
      <t>セッチ</t>
    </rPh>
    <rPh sb="6" eb="8">
      <t>ジョウタイ</t>
    </rPh>
    <phoneticPr fontId="5"/>
  </si>
  <si>
    <t>排水管の性状等（継手及びﾍｯﾀﾞｰを含む）</t>
    <rPh sb="8" eb="10">
      <t>ツギテ</t>
    </rPh>
    <rPh sb="10" eb="11">
      <t>オヨ</t>
    </rPh>
    <rPh sb="18" eb="19">
      <t>フク</t>
    </rPh>
    <phoneticPr fontId="5"/>
  </si>
  <si>
    <t>横主管のピット内等の措置</t>
    <rPh sb="0" eb="1">
      <t>ヨコ</t>
    </rPh>
    <rPh sb="1" eb="3">
      <t>シュカン</t>
    </rPh>
    <rPh sb="7" eb="8">
      <t>ナイ</t>
    </rPh>
    <rPh sb="8" eb="9">
      <t>トウ</t>
    </rPh>
    <rPh sb="10" eb="12">
      <t>ソチ</t>
    </rPh>
    <phoneticPr fontId="5"/>
  </si>
  <si>
    <t>人通孔の位置と寸法</t>
    <rPh sb="0" eb="1">
      <t>ヒト</t>
    </rPh>
    <rPh sb="1" eb="2">
      <t>ツウ</t>
    </rPh>
    <rPh sb="2" eb="3">
      <t>アナ</t>
    </rPh>
    <rPh sb="4" eb="6">
      <t>イチ</t>
    </rPh>
    <rPh sb="7" eb="9">
      <t>スンポウ</t>
    </rPh>
    <phoneticPr fontId="5"/>
  </si>
  <si>
    <t>配管補修の措置</t>
    <rPh sb="2" eb="4">
      <t>ホシュウ</t>
    </rPh>
    <rPh sb="5" eb="7">
      <t>ソチ</t>
    </rPh>
    <phoneticPr fontId="5"/>
  </si>
  <si>
    <t>露出</t>
    <rPh sb="0" eb="2">
      <t>ロシュツ</t>
    </rPh>
    <phoneticPr fontId="5"/>
  </si>
  <si>
    <t>補修できるPS内</t>
    <rPh sb="0" eb="2">
      <t>ホシュウ</t>
    </rPh>
    <rPh sb="7" eb="8">
      <t>ナイ</t>
    </rPh>
    <phoneticPr fontId="5"/>
  </si>
  <si>
    <t>上記以外</t>
    <rPh sb="0" eb="2">
      <t>ジョウキ</t>
    </rPh>
    <rPh sb="2" eb="4">
      <t>イガイ</t>
    </rPh>
    <phoneticPr fontId="5"/>
  </si>
  <si>
    <t>（劣化の軽減）</t>
    <phoneticPr fontId="5"/>
  </si>
  <si>
    <t>（維持管理・更新）</t>
    <phoneticPr fontId="5"/>
  </si>
  <si>
    <t>横主管</t>
    <rPh sb="0" eb="1">
      <t>ヨコ</t>
    </rPh>
    <rPh sb="1" eb="3">
      <t>シュカン</t>
    </rPh>
    <phoneticPr fontId="5"/>
  </si>
  <si>
    <t>到達経路</t>
    <rPh sb="0" eb="2">
      <t>トウタツ</t>
    </rPh>
    <rPh sb="2" eb="4">
      <t>ケイロ</t>
    </rPh>
    <phoneticPr fontId="5"/>
  </si>
  <si>
    <t>排水管の設置状況</t>
    <rPh sb="4" eb="6">
      <t>セッチ</t>
    </rPh>
    <rPh sb="6" eb="8">
      <t>ジョウキョウ</t>
    </rPh>
    <phoneticPr fontId="5"/>
  </si>
  <si>
    <t>貫通部</t>
    <rPh sb="0" eb="2">
      <t>カンツウ</t>
    </rPh>
    <rPh sb="2" eb="3">
      <t>ブ</t>
    </rPh>
    <phoneticPr fontId="5"/>
  </si>
  <si>
    <t>新たな設置余地</t>
    <rPh sb="0" eb="1">
      <t>アラ</t>
    </rPh>
    <rPh sb="3" eb="5">
      <t>セッチ</t>
    </rPh>
    <rPh sb="5" eb="7">
      <t>ヨチ</t>
    </rPh>
    <phoneticPr fontId="5"/>
  </si>
  <si>
    <t>設置スペース</t>
    <rPh sb="0" eb="2">
      <t>セッチ</t>
    </rPh>
    <phoneticPr fontId="5"/>
  </si>
  <si>
    <t>その他の措置</t>
    <rPh sb="2" eb="3">
      <t>ホカ</t>
    </rPh>
    <rPh sb="4" eb="6">
      <t>ソチ</t>
    </rPh>
    <phoneticPr fontId="5"/>
  </si>
  <si>
    <t>立管位置</t>
    <rPh sb="0" eb="1">
      <t>タテ</t>
    </rPh>
    <rPh sb="1" eb="2">
      <t>カン</t>
    </rPh>
    <rPh sb="2" eb="4">
      <t>イチ</t>
    </rPh>
    <phoneticPr fontId="5"/>
  </si>
  <si>
    <t>設置位置</t>
    <rPh sb="0" eb="2">
      <t>セッチ</t>
    </rPh>
    <rPh sb="2" eb="4">
      <t>イチ</t>
    </rPh>
    <phoneticPr fontId="5"/>
  </si>
  <si>
    <t>維持管理
対策等級
（共用排水管）</t>
    <rPh sb="11" eb="13">
      <t>キョウヨウ</t>
    </rPh>
    <rPh sb="13" eb="15">
      <t>ハイスイ</t>
    </rPh>
    <phoneticPr fontId="5"/>
  </si>
  <si>
    <t>施工図</t>
    <rPh sb="0" eb="2">
      <t>セコウ</t>
    </rPh>
    <rPh sb="2" eb="3">
      <t>ズ</t>
    </rPh>
    <phoneticPr fontId="5"/>
  </si>
  <si>
    <t>納品書</t>
    <rPh sb="0" eb="3">
      <t>ノウヒンショ</t>
    </rPh>
    <phoneticPr fontId="5"/>
  </si>
  <si>
    <t>他住戸専用部への設置</t>
    <rPh sb="0" eb="1">
      <t>タ</t>
    </rPh>
    <rPh sb="1" eb="3">
      <t>ジュウコ</t>
    </rPh>
    <rPh sb="3" eb="5">
      <t>センヨウ</t>
    </rPh>
    <rPh sb="5" eb="6">
      <t>ブ</t>
    </rPh>
    <rPh sb="8" eb="10">
      <t>セッチ</t>
    </rPh>
    <phoneticPr fontId="5"/>
  </si>
  <si>
    <t>排水管の設置状態等</t>
    <rPh sb="8" eb="9">
      <t>トウ</t>
    </rPh>
    <phoneticPr fontId="5"/>
  </si>
  <si>
    <t>排水管の掃除口の設置状態等</t>
    <rPh sb="8" eb="10">
      <t>セッチ</t>
    </rPh>
    <rPh sb="10" eb="12">
      <t>ジョウタイ</t>
    </rPh>
    <rPh sb="12" eb="13">
      <t>トウ</t>
    </rPh>
    <phoneticPr fontId="5"/>
  </si>
  <si>
    <t>主要接合部の点検措置</t>
    <rPh sb="0" eb="2">
      <t>シュヨウ</t>
    </rPh>
    <rPh sb="2" eb="4">
      <t>セツゴウ</t>
    </rPh>
    <rPh sb="4" eb="5">
      <t>ブ</t>
    </rPh>
    <rPh sb="6" eb="8">
      <t>テンケン</t>
    </rPh>
    <rPh sb="8" eb="10">
      <t>ソチ</t>
    </rPh>
    <phoneticPr fontId="5"/>
  </si>
  <si>
    <t>透過損失等級
（外壁開口部）</t>
    <phoneticPr fontId="5"/>
  </si>
  <si>
    <t xml:space="preserve">
高齢者等配
慮対策等級
（共用部分）</t>
    <rPh sb="14" eb="16">
      <t>キョウヨウ</t>
    </rPh>
    <phoneticPr fontId="5"/>
  </si>
  <si>
    <t>火災時の安全に関すること</t>
    <phoneticPr fontId="5"/>
  </si>
  <si>
    <t>施工図</t>
    <phoneticPr fontId="5"/>
  </si>
  <si>
    <t>外壁の構造・使用材料</t>
    <rPh sb="6" eb="8">
      <t>シヨウ</t>
    </rPh>
    <rPh sb="8" eb="10">
      <t>ザイリョウ</t>
    </rPh>
    <phoneticPr fontId="5"/>
  </si>
  <si>
    <t>軒裏の構造・使用材料</t>
    <phoneticPr fontId="5"/>
  </si>
  <si>
    <t>外壁の
構造</t>
    <phoneticPr fontId="5"/>
  </si>
  <si>
    <t>軒裏の
構造</t>
    <phoneticPr fontId="5"/>
  </si>
  <si>
    <t>耐火等級
(界壁及び界床)</t>
    <rPh sb="0" eb="2">
      <t>タイカ</t>
    </rPh>
    <rPh sb="2" eb="4">
      <t>トウキュウ</t>
    </rPh>
    <rPh sb="6" eb="8">
      <t>カイヘキ</t>
    </rPh>
    <rPh sb="8" eb="9">
      <t>オヨ</t>
    </rPh>
    <rPh sb="10" eb="11">
      <t>カイ</t>
    </rPh>
    <rPh sb="11" eb="12">
      <t>ユカ</t>
    </rPh>
    <phoneticPr fontId="5"/>
  </si>
  <si>
    <t>界壁</t>
    <rPh sb="0" eb="2">
      <t>カイヘキ</t>
    </rPh>
    <phoneticPr fontId="5"/>
  </si>
  <si>
    <t>界床</t>
    <rPh sb="0" eb="1">
      <t>カイ</t>
    </rPh>
    <rPh sb="1" eb="2">
      <t>ユカ</t>
    </rPh>
    <phoneticPr fontId="5"/>
  </si>
  <si>
    <t>躯体施工図</t>
    <rPh sb="0" eb="2">
      <t>クタイ</t>
    </rPh>
    <rPh sb="2" eb="4">
      <t>セコウ</t>
    </rPh>
    <rPh sb="4" eb="5">
      <t>ズ</t>
    </rPh>
    <phoneticPr fontId="5"/>
  </si>
  <si>
    <t>界壁の性能</t>
    <rPh sb="0" eb="2">
      <t>カイヘキ</t>
    </rPh>
    <rPh sb="3" eb="5">
      <t>セイノウ</t>
    </rPh>
    <phoneticPr fontId="5"/>
  </si>
  <si>
    <t>界床の性能</t>
    <rPh sb="0" eb="1">
      <t>カイ</t>
    </rPh>
    <rPh sb="1" eb="2">
      <t>ユカ</t>
    </rPh>
    <rPh sb="3" eb="5">
      <t>セイノウ</t>
    </rPh>
    <phoneticPr fontId="5"/>
  </si>
  <si>
    <t>直通階段に直接通ずるバルコニー</t>
    <phoneticPr fontId="5"/>
  </si>
  <si>
    <t>隣戸に通ずるバルコニー</t>
    <rPh sb="0" eb="2">
      <t>リンコ</t>
    </rPh>
    <phoneticPr fontId="5"/>
  </si>
  <si>
    <t>感知警報装置
設置等級（自
住戸火災時）</t>
    <phoneticPr fontId="5"/>
  </si>
  <si>
    <t>感知警報装置
設置等級（他
住戸火災時）</t>
    <rPh sb="12" eb="13">
      <t>ホカ</t>
    </rPh>
    <phoneticPr fontId="5"/>
  </si>
  <si>
    <t>(系統図)</t>
    <rPh sb="1" eb="4">
      <t>ケイトウズ</t>
    </rPh>
    <phoneticPr fontId="5"/>
  </si>
  <si>
    <t>機器の種類</t>
    <rPh sb="0" eb="2">
      <t>キキ</t>
    </rPh>
    <rPh sb="3" eb="5">
      <t>シュルイ</t>
    </rPh>
    <phoneticPr fontId="5"/>
  </si>
  <si>
    <t>設置場所</t>
    <rPh sb="0" eb="2">
      <t>セッチ</t>
    </rPh>
    <rPh sb="2" eb="4">
      <t>バショ</t>
    </rPh>
    <phoneticPr fontId="5"/>
  </si>
  <si>
    <t>機器の種類</t>
    <phoneticPr fontId="5"/>
  </si>
  <si>
    <t>設置場所</t>
    <phoneticPr fontId="5"/>
  </si>
  <si>
    <t>避難安全対策
（他住戸等火災時
・共用廊下）</t>
    <rPh sb="0" eb="2">
      <t>ヒナン</t>
    </rPh>
    <rPh sb="2" eb="4">
      <t>アンゼン</t>
    </rPh>
    <rPh sb="4" eb="6">
      <t>タイサク</t>
    </rPh>
    <rPh sb="8" eb="9">
      <t>ホカ</t>
    </rPh>
    <rPh sb="11" eb="12">
      <t>トウ</t>
    </rPh>
    <rPh sb="17" eb="19">
      <t>キョウヨウ</t>
    </rPh>
    <rPh sb="19" eb="21">
      <t>ロウカ</t>
    </rPh>
    <phoneticPr fontId="5"/>
  </si>
  <si>
    <t>排煙形式</t>
    <rPh sb="0" eb="2">
      <t>ハイエン</t>
    </rPh>
    <rPh sb="2" eb="4">
      <t>ケイシキ</t>
    </rPh>
    <phoneticPr fontId="5"/>
  </si>
  <si>
    <t>開放型廊下</t>
    <rPh sb="0" eb="3">
      <t>カイホウガタ</t>
    </rPh>
    <rPh sb="3" eb="5">
      <t>ロウカ</t>
    </rPh>
    <phoneticPr fontId="5"/>
  </si>
  <si>
    <t>自然排煙</t>
    <rPh sb="0" eb="2">
      <t>シゼン</t>
    </rPh>
    <rPh sb="2" eb="4">
      <t>ハイエン</t>
    </rPh>
    <phoneticPr fontId="5"/>
  </si>
  <si>
    <t>機械排煙(一般)</t>
    <rPh sb="0" eb="2">
      <t>キカイ</t>
    </rPh>
    <rPh sb="2" eb="4">
      <t>ハイエン</t>
    </rPh>
    <rPh sb="5" eb="7">
      <t>イッパン</t>
    </rPh>
    <phoneticPr fontId="5"/>
  </si>
  <si>
    <t>機械排煙(加圧)</t>
    <rPh sb="0" eb="2">
      <t>キカイ</t>
    </rPh>
    <rPh sb="2" eb="4">
      <t>ハイエン</t>
    </rPh>
    <rPh sb="5" eb="7">
      <t>カアツ</t>
    </rPh>
    <phoneticPr fontId="5"/>
  </si>
  <si>
    <t>排煙窓</t>
    <rPh sb="0" eb="2">
      <t>ハイエン</t>
    </rPh>
    <rPh sb="2" eb="3">
      <t>マド</t>
    </rPh>
    <phoneticPr fontId="5"/>
  </si>
  <si>
    <t>承認図</t>
    <rPh sb="0" eb="2">
      <t>ショウニン</t>
    </rPh>
    <rPh sb="2" eb="3">
      <t>ズ</t>
    </rPh>
    <phoneticPr fontId="5"/>
  </si>
  <si>
    <t>ダクト</t>
    <phoneticPr fontId="5"/>
  </si>
  <si>
    <t>経路図</t>
    <rPh sb="0" eb="2">
      <t>ケイロ</t>
    </rPh>
    <rPh sb="2" eb="3">
      <t>ズ</t>
    </rPh>
    <phoneticPr fontId="5"/>
  </si>
  <si>
    <t>排煙実施</t>
    <rPh sb="0" eb="2">
      <t>ハイエン</t>
    </rPh>
    <rPh sb="2" eb="4">
      <t>ジッシ</t>
    </rPh>
    <phoneticPr fontId="5"/>
  </si>
  <si>
    <t>結果報告書</t>
    <rPh sb="0" eb="2">
      <t>ケッカ</t>
    </rPh>
    <rPh sb="2" eb="5">
      <t>ホウコクショ</t>
    </rPh>
    <phoneticPr fontId="5"/>
  </si>
  <si>
    <t>平面形状</t>
    <rPh sb="0" eb="2">
      <t>ヘイメン</t>
    </rPh>
    <rPh sb="2" eb="4">
      <t>ケイジョウ</t>
    </rPh>
    <phoneticPr fontId="5"/>
  </si>
  <si>
    <t>脱出対策</t>
    <phoneticPr fontId="5"/>
  </si>
  <si>
    <t>耐火等級
(避難経路の隔壁の
開口部)</t>
    <rPh sb="0" eb="2">
      <t>タイカ</t>
    </rPh>
    <rPh sb="2" eb="4">
      <t>トウキュウ</t>
    </rPh>
    <rPh sb="6" eb="8">
      <t>ヒナン</t>
    </rPh>
    <rPh sb="8" eb="10">
      <t>ケイロ</t>
    </rPh>
    <rPh sb="11" eb="13">
      <t>カクヘキ</t>
    </rPh>
    <rPh sb="15" eb="18">
      <t>カイコウブ</t>
    </rPh>
    <phoneticPr fontId="5"/>
  </si>
  <si>
    <t>避難経路の開口部の性能</t>
    <rPh sb="0" eb="2">
      <t>ヒナン</t>
    </rPh>
    <rPh sb="2" eb="4">
      <t>ケイロ</t>
    </rPh>
    <rPh sb="5" eb="8">
      <t>カイコウブ</t>
    </rPh>
    <rPh sb="9" eb="11">
      <t>セイノウ</t>
    </rPh>
    <phoneticPr fontId="5"/>
  </si>
  <si>
    <t>2方向避難</t>
    <rPh sb="1" eb="3">
      <t>ホウコウ</t>
    </rPh>
    <rPh sb="3" eb="5">
      <t>ヒナン</t>
    </rPh>
    <phoneticPr fontId="5"/>
  </si>
  <si>
    <t>直通階段の設置</t>
    <rPh sb="0" eb="2">
      <t>チョクツウ</t>
    </rPh>
    <rPh sb="2" eb="4">
      <t>カイダン</t>
    </rPh>
    <rPh sb="5" eb="7">
      <t>セッチ</t>
    </rPh>
    <phoneticPr fontId="5"/>
  </si>
  <si>
    <t>□</t>
    <phoneticPr fontId="5"/>
  </si>
  <si>
    <t>□</t>
    <phoneticPr fontId="5"/>
  </si>
  <si>
    <t>□</t>
    <phoneticPr fontId="5"/>
  </si>
  <si>
    <t>｢工事施工者｣欄には、建設住宅性能評価の対象となる共同住宅等の工事を行う工事施工者の氏名又は名称、住所及び電話番号を記入してください。</t>
    <rPh sb="25" eb="27">
      <t>キョウドウ</t>
    </rPh>
    <rPh sb="27" eb="29">
      <t>ジュウタク</t>
    </rPh>
    <rPh sb="29" eb="30">
      <t>トウ</t>
    </rPh>
    <phoneticPr fontId="5"/>
  </si>
  <si>
    <t>｢評価対象建築物の名称｣欄には、建設住宅性能評価の対象となる共同住宅等が特定できる名称を記載してください。未定の場合は、その旨を記入してください。</t>
    <phoneticPr fontId="5"/>
  </si>
  <si>
    <t>｢評価対象建築物の所在地｣欄には、評価対象住戸が含まれる建築物が特定できる住居表示を記載してください。未定の場合は、その旨を記入してください。</t>
    <rPh sb="17" eb="19">
      <t>ヒョウカ</t>
    </rPh>
    <rPh sb="19" eb="21">
      <t>タイショウ</t>
    </rPh>
    <rPh sb="21" eb="23">
      <t>ジュウコ</t>
    </rPh>
    <rPh sb="24" eb="25">
      <t>フク</t>
    </rPh>
    <rPh sb="28" eb="31">
      <t>ケンチクブツ</t>
    </rPh>
    <phoneticPr fontId="5"/>
  </si>
  <si>
    <t>接続替えの措置等</t>
    <phoneticPr fontId="5"/>
  </si>
  <si>
    <t>出荷証明書</t>
    <rPh sb="0" eb="2">
      <t>シュッカ</t>
    </rPh>
    <rPh sb="2" eb="5">
      <t>ショウメイショ</t>
    </rPh>
    <phoneticPr fontId="5"/>
  </si>
  <si>
    <t>出荷証明書</t>
    <phoneticPr fontId="5"/>
  </si>
  <si>
    <t>梱包材</t>
    <rPh sb="0" eb="2">
      <t>コンポウ</t>
    </rPh>
    <rPh sb="2" eb="3">
      <t>ザイ</t>
    </rPh>
    <phoneticPr fontId="5"/>
  </si>
  <si>
    <t>カタログ</t>
    <phoneticPr fontId="5"/>
  </si>
  <si>
    <t>試験報告書</t>
    <rPh sb="0" eb="2">
      <t>シケン</t>
    </rPh>
    <rPh sb="2" eb="5">
      <t>ホウコクショ</t>
    </rPh>
    <phoneticPr fontId="5"/>
  </si>
  <si>
    <t>等</t>
    <rPh sb="0" eb="1">
      <t>トウ</t>
    </rPh>
    <phoneticPr fontId="5"/>
  </si>
  <si>
    <t>出荷証明書</t>
    <phoneticPr fontId="5"/>
  </si>
  <si>
    <t>梱包材</t>
    <phoneticPr fontId="5"/>
  </si>
  <si>
    <t>カタログ</t>
    <phoneticPr fontId="5"/>
  </si>
  <si>
    <t>施工計画書</t>
    <rPh sb="0" eb="2">
      <t>セコウ</t>
    </rPh>
    <rPh sb="2" eb="5">
      <t>ケイカクショ</t>
    </rPh>
    <phoneticPr fontId="5"/>
  </si>
  <si>
    <t>施工報告書</t>
    <rPh sb="0" eb="2">
      <t>セコウ</t>
    </rPh>
    <rPh sb="2" eb="5">
      <t>ホウコクショ</t>
    </rPh>
    <phoneticPr fontId="5"/>
  </si>
  <si>
    <t>管理計画</t>
    <rPh sb="0" eb="2">
      <t>カンリ</t>
    </rPh>
    <rPh sb="2" eb="4">
      <t>ケイカク</t>
    </rPh>
    <phoneticPr fontId="5"/>
  </si>
  <si>
    <t>性能認定書</t>
    <rPh sb="0" eb="2">
      <t>セイノウ</t>
    </rPh>
    <rPh sb="2" eb="5">
      <t>ニンテイショ</t>
    </rPh>
    <phoneticPr fontId="5"/>
  </si>
  <si>
    <t>薬剤容器</t>
    <rPh sb="0" eb="2">
      <t>ヤクザイ</t>
    </rPh>
    <rPh sb="2" eb="4">
      <t>ヨウキ</t>
    </rPh>
    <phoneticPr fontId="5"/>
  </si>
  <si>
    <t>ラベル</t>
    <phoneticPr fontId="5"/>
  </si>
  <si>
    <t>出荷証明書</t>
    <phoneticPr fontId="5"/>
  </si>
  <si>
    <t>施工写真</t>
    <phoneticPr fontId="5"/>
  </si>
  <si>
    <t>施工写真</t>
    <phoneticPr fontId="5"/>
  </si>
  <si>
    <t>カタログ</t>
    <phoneticPr fontId="5"/>
  </si>
  <si>
    <t>カタログ</t>
    <phoneticPr fontId="5"/>
  </si>
  <si>
    <t>性能認定書</t>
    <phoneticPr fontId="5"/>
  </si>
  <si>
    <t>薬剤容器ﾗﾍﾞﾙ</t>
    <phoneticPr fontId="5"/>
  </si>
  <si>
    <t>施工報告書</t>
    <rPh sb="2" eb="5">
      <t>ホウコクショ</t>
    </rPh>
    <phoneticPr fontId="5"/>
  </si>
  <si>
    <t>防蟻シートの材料</t>
    <rPh sb="0" eb="2">
      <t>ボウギ</t>
    </rPh>
    <rPh sb="6" eb="8">
      <t>ザイリョウ</t>
    </rPh>
    <phoneticPr fontId="5"/>
  </si>
  <si>
    <t>防蟻シートの措置範囲</t>
    <rPh sb="0" eb="2">
      <t>ボウギ</t>
    </rPh>
    <rPh sb="6" eb="8">
      <t>ソチ</t>
    </rPh>
    <rPh sb="8" eb="10">
      <t>ハンイ</t>
    </rPh>
    <phoneticPr fontId="5"/>
  </si>
  <si>
    <t>施工写真</t>
    <phoneticPr fontId="5"/>
  </si>
  <si>
    <t>製品資料</t>
    <rPh sb="0" eb="2">
      <t>セイヒン</t>
    </rPh>
    <rPh sb="2" eb="4">
      <t>シリョウ</t>
    </rPh>
    <phoneticPr fontId="5"/>
  </si>
  <si>
    <t>窓ﾗﾍﾞﾙ</t>
    <rPh sb="0" eb="1">
      <t>マド</t>
    </rPh>
    <phoneticPr fontId="5"/>
  </si>
  <si>
    <t>梱包材</t>
    <phoneticPr fontId="5"/>
  </si>
  <si>
    <t>試験報告書等</t>
    <rPh sb="0" eb="2">
      <t>シケン</t>
    </rPh>
    <rPh sb="2" eb="5">
      <t>ホウコクショ</t>
    </rPh>
    <rPh sb="5" eb="6">
      <t>トウ</t>
    </rPh>
    <phoneticPr fontId="5"/>
  </si>
  <si>
    <t>試験報告書等</t>
    <phoneticPr fontId="5"/>
  </si>
  <si>
    <t>取扱説明書</t>
    <rPh sb="0" eb="2">
      <t>トリアツカ</t>
    </rPh>
    <rPh sb="2" eb="5">
      <t>セツメイショ</t>
    </rPh>
    <phoneticPr fontId="5"/>
  </si>
  <si>
    <t>重量床衝撃音
対策等級</t>
    <phoneticPr fontId="5"/>
  </si>
  <si>
    <t>スラブの種類</t>
    <phoneticPr fontId="5"/>
  </si>
  <si>
    <t>スラブ厚さ</t>
    <phoneticPr fontId="5"/>
  </si>
  <si>
    <t>端部拘束条件</t>
    <phoneticPr fontId="5"/>
  </si>
  <si>
    <t>受音室の面積</t>
    <phoneticPr fontId="5"/>
  </si>
  <si>
    <t>上階</t>
    <rPh sb="0" eb="2">
      <t>ジョウカイ</t>
    </rPh>
    <phoneticPr fontId="5"/>
  </si>
  <si>
    <t>上階界床</t>
    <rPh sb="0" eb="2">
      <t>ジョウカイ</t>
    </rPh>
    <rPh sb="2" eb="3">
      <t>カイ</t>
    </rPh>
    <rPh sb="3" eb="4">
      <t>ユカ</t>
    </rPh>
    <phoneticPr fontId="5"/>
  </si>
  <si>
    <t>下階階床</t>
    <rPh sb="0" eb="2">
      <t>カカイ</t>
    </rPh>
    <rPh sb="2" eb="3">
      <t>カイ</t>
    </rPh>
    <rPh sb="3" eb="4">
      <t>ユカ</t>
    </rPh>
    <phoneticPr fontId="5"/>
  </si>
  <si>
    <t>下階</t>
    <rPh sb="0" eb="2">
      <t>カカイ</t>
    </rPh>
    <phoneticPr fontId="5"/>
  </si>
  <si>
    <t>施工図</t>
    <rPh sb="0" eb="2">
      <t>セコウ</t>
    </rPh>
    <rPh sb="2" eb="3">
      <t>ズ</t>
    </rPh>
    <phoneticPr fontId="5"/>
  </si>
  <si>
    <t>納品書</t>
    <rPh sb="0" eb="3">
      <t>ノウヒンショ</t>
    </rPh>
    <phoneticPr fontId="5"/>
  </si>
  <si>
    <t>認定書</t>
    <rPh sb="0" eb="3">
      <t>ニンテイショ</t>
    </rPh>
    <phoneticPr fontId="5"/>
  </si>
  <si>
    <t>施工写真</t>
    <rPh sb="0" eb="2">
      <t>セコウ</t>
    </rPh>
    <phoneticPr fontId="5"/>
  </si>
  <si>
    <t>相当スラブ厚</t>
    <rPh sb="0" eb="2">
      <t>ソウトウ</t>
    </rPh>
    <rPh sb="5" eb="6">
      <t>アツ</t>
    </rPh>
    <phoneticPr fontId="5"/>
  </si>
  <si>
    <t>軽量床衝撃音
対策等級</t>
    <rPh sb="0" eb="2">
      <t>ケイリョウ</t>
    </rPh>
    <rPh sb="2" eb="3">
      <t>ユカ</t>
    </rPh>
    <rPh sb="3" eb="5">
      <t>ショウゲキ</t>
    </rPh>
    <rPh sb="5" eb="6">
      <t>オン</t>
    </rPh>
    <rPh sb="7" eb="9">
      <t>タイサク</t>
    </rPh>
    <rPh sb="9" eb="11">
      <t>トウキュウ</t>
    </rPh>
    <phoneticPr fontId="5"/>
  </si>
  <si>
    <t>床仕上げ構造</t>
    <phoneticPr fontId="5"/>
  </si>
  <si>
    <t>床仕上げ構造</t>
    <phoneticPr fontId="5"/>
  </si>
  <si>
    <t>軽量床衝撃音
レベル低減量
(床仕上げ構造)</t>
    <rPh sb="0" eb="2">
      <t>ケイリョウ</t>
    </rPh>
    <rPh sb="2" eb="3">
      <t>ユカ</t>
    </rPh>
    <rPh sb="3" eb="5">
      <t>ショウゲキ</t>
    </rPh>
    <rPh sb="5" eb="6">
      <t>オン</t>
    </rPh>
    <rPh sb="10" eb="12">
      <t>テイゲン</t>
    </rPh>
    <rPh sb="12" eb="13">
      <t>リョウ</t>
    </rPh>
    <rPh sb="15" eb="16">
      <t>ユカ</t>
    </rPh>
    <rPh sb="16" eb="18">
      <t>シア</t>
    </rPh>
    <rPh sb="19" eb="21">
      <t>コウゾウ</t>
    </rPh>
    <phoneticPr fontId="5"/>
  </si>
  <si>
    <t>床仕上げ構造</t>
    <phoneticPr fontId="5"/>
  </si>
  <si>
    <t>透過損失等級
（界壁）</t>
    <rPh sb="8" eb="10">
      <t>カイヘキ</t>
    </rPh>
    <phoneticPr fontId="5"/>
  </si>
  <si>
    <t>界壁の遮音性能</t>
    <rPh sb="0" eb="2">
      <t>カイヘキ</t>
    </rPh>
    <rPh sb="3" eb="5">
      <t>シャオン</t>
    </rPh>
    <rPh sb="5" eb="7">
      <t>セイノウ</t>
    </rPh>
    <phoneticPr fontId="5"/>
  </si>
  <si>
    <t>試験成績書</t>
    <rPh sb="0" eb="2">
      <t>シケン</t>
    </rPh>
    <rPh sb="2" eb="5">
      <t>セイセキショ</t>
    </rPh>
    <phoneticPr fontId="5"/>
  </si>
  <si>
    <t>試験成績書</t>
    <phoneticPr fontId="5"/>
  </si>
  <si>
    <t>認定書</t>
    <phoneticPr fontId="5"/>
  </si>
  <si>
    <t>施工写真</t>
    <phoneticPr fontId="5"/>
  </si>
  <si>
    <t>納品書</t>
    <phoneticPr fontId="5"/>
  </si>
  <si>
    <t>出荷証明書</t>
    <rPh sb="0" eb="2">
      <t>シュッカ</t>
    </rPh>
    <rPh sb="2" eb="5">
      <t>ショウメイショ</t>
    </rPh>
    <phoneticPr fontId="5"/>
  </si>
  <si>
    <t>試験報告書等</t>
    <rPh sb="0" eb="2">
      <t>シケン</t>
    </rPh>
    <rPh sb="2" eb="5">
      <t>ホウコクショ</t>
    </rPh>
    <rPh sb="5" eb="6">
      <t>トウ</t>
    </rPh>
    <phoneticPr fontId="5"/>
  </si>
  <si>
    <t>界壁の構造</t>
    <rPh sb="0" eb="2">
      <t>カイヘキ</t>
    </rPh>
    <rPh sb="3" eb="5">
      <t>コウゾウ</t>
    </rPh>
    <phoneticPr fontId="5"/>
  </si>
  <si>
    <t>界壁の厚さ</t>
    <rPh sb="0" eb="2">
      <t>カイヘキ</t>
    </rPh>
    <rPh sb="3" eb="4">
      <t>アツ</t>
    </rPh>
    <phoneticPr fontId="5"/>
  </si>
  <si>
    <t>ｺﾝｾﾝﾄﾎﾞｯｸｽ等</t>
    <rPh sb="10" eb="11">
      <t>トウ</t>
    </rPh>
    <phoneticPr fontId="5"/>
  </si>
  <si>
    <t>音環境に関すること</t>
    <rPh sb="4" eb="5">
      <t>カン</t>
    </rPh>
    <phoneticPr fontId="5"/>
  </si>
  <si>
    <t>施工写真</t>
    <rPh sb="0" eb="2">
      <t>セコウ</t>
    </rPh>
    <rPh sb="2" eb="4">
      <t>シャシン</t>
    </rPh>
    <phoneticPr fontId="5"/>
  </si>
  <si>
    <t>試験成績書</t>
    <phoneticPr fontId="5"/>
  </si>
  <si>
    <t>出荷証明書</t>
    <phoneticPr fontId="5"/>
  </si>
  <si>
    <t>施工写真</t>
    <phoneticPr fontId="5"/>
  </si>
  <si>
    <t>納品書</t>
    <phoneticPr fontId="5"/>
  </si>
  <si>
    <t>梱包材</t>
    <rPh sb="0" eb="2">
      <t>コンポウ</t>
    </rPh>
    <rPh sb="2" eb="3">
      <t>ザイ</t>
    </rPh>
    <phoneticPr fontId="5"/>
  </si>
  <si>
    <t>出荷証明書</t>
    <phoneticPr fontId="5"/>
  </si>
  <si>
    <t>納品書</t>
    <phoneticPr fontId="5"/>
  </si>
  <si>
    <t>カタログ</t>
    <phoneticPr fontId="5"/>
  </si>
  <si>
    <t>カタログ</t>
    <phoneticPr fontId="5"/>
  </si>
  <si>
    <t>納品書</t>
    <phoneticPr fontId="5"/>
  </si>
  <si>
    <t>施工状況報告書【共同住宅等（低層）用（木造・枠組壁工法）】</t>
    <phoneticPr fontId="5"/>
  </si>
  <si>
    <t>施工状況報告書【共同住宅等（低層）用（木造・軸組工法）】</t>
    <phoneticPr fontId="5"/>
  </si>
  <si>
    <t>共用廊下</t>
    <rPh sb="0" eb="2">
      <t>キョウヨウ</t>
    </rPh>
    <rPh sb="2" eb="4">
      <t>ロウカ</t>
    </rPh>
    <phoneticPr fontId="5"/>
  </si>
  <si>
    <t>手すり</t>
    <phoneticPr fontId="5"/>
  </si>
  <si>
    <t>転落防止手すり</t>
    <rPh sb="0" eb="2">
      <t>テンラク</t>
    </rPh>
    <rPh sb="2" eb="4">
      <t>ボウシ</t>
    </rPh>
    <phoneticPr fontId="5"/>
  </si>
  <si>
    <t>床の段差</t>
    <rPh sb="0" eb="1">
      <t>ユカ</t>
    </rPh>
    <rPh sb="2" eb="4">
      <t>ダンサ</t>
    </rPh>
    <phoneticPr fontId="5"/>
  </si>
  <si>
    <t>高低差が生じる場合の構造等</t>
    <rPh sb="0" eb="3">
      <t>コウテイサ</t>
    </rPh>
    <rPh sb="4" eb="5">
      <t>ショウ</t>
    </rPh>
    <rPh sb="7" eb="9">
      <t>バアイ</t>
    </rPh>
    <rPh sb="10" eb="12">
      <t>コウゾウ</t>
    </rPh>
    <rPh sb="12" eb="13">
      <t>トウ</t>
    </rPh>
    <phoneticPr fontId="5"/>
  </si>
  <si>
    <t>幅員</t>
    <rPh sb="0" eb="2">
      <t>フクイン</t>
    </rPh>
    <phoneticPr fontId="5"/>
  </si>
  <si>
    <t>共用階段</t>
    <rPh sb="0" eb="2">
      <t>キョウヨウ</t>
    </rPh>
    <rPh sb="2" eb="4">
      <t>カイダン</t>
    </rPh>
    <phoneticPr fontId="5"/>
  </si>
  <si>
    <t>けあげ・踏面・蹴込み寸法</t>
    <rPh sb="4" eb="6">
      <t>フミヅラ</t>
    </rPh>
    <rPh sb="7" eb="9">
      <t>ケコ</t>
    </rPh>
    <rPh sb="10" eb="12">
      <t>スンポウ</t>
    </rPh>
    <phoneticPr fontId="5"/>
  </si>
  <si>
    <t>平面形状</t>
    <rPh sb="0" eb="2">
      <t>ヘイメン</t>
    </rPh>
    <rPh sb="2" eb="4">
      <t>ケイジョウ</t>
    </rPh>
    <phoneticPr fontId="5"/>
  </si>
  <si>
    <t>滑り止め</t>
    <rPh sb="0" eb="1">
      <t>スベ</t>
    </rPh>
    <rPh sb="2" eb="3">
      <t>ド</t>
    </rPh>
    <phoneticPr fontId="5"/>
  </si>
  <si>
    <t>手すり</t>
    <rPh sb="0" eb="1">
      <t>テ</t>
    </rPh>
    <phoneticPr fontId="5"/>
  </si>
  <si>
    <t>(外部階段)</t>
    <rPh sb="1" eb="3">
      <t>ガイブ</t>
    </rPh>
    <rPh sb="3" eb="5">
      <t>カイダン</t>
    </rPh>
    <phoneticPr fontId="5"/>
  </si>
  <si>
    <t>エレベーター承認図</t>
    <rPh sb="6" eb="8">
      <t>ショウニン</t>
    </rPh>
    <rPh sb="8" eb="9">
      <t>ズ</t>
    </rPh>
    <phoneticPr fontId="5"/>
  </si>
  <si>
    <t>エレベーターの設置</t>
    <rPh sb="7" eb="9">
      <t>セッチ</t>
    </rPh>
    <phoneticPr fontId="5"/>
  </si>
  <si>
    <t>エレベーターの寸法</t>
    <rPh sb="7" eb="9">
      <t>スンポウ</t>
    </rPh>
    <phoneticPr fontId="5"/>
  </si>
  <si>
    <t>エレベーターホールの寸法</t>
    <rPh sb="10" eb="12">
      <t>スンポウ</t>
    </rPh>
    <phoneticPr fontId="5"/>
  </si>
  <si>
    <t>建物出入り口からの経路の状態</t>
    <rPh sb="0" eb="2">
      <t>タテモノ</t>
    </rPh>
    <rPh sb="2" eb="4">
      <t>デイ</t>
    </rPh>
    <rPh sb="5" eb="6">
      <t>グチ</t>
    </rPh>
    <rPh sb="9" eb="11">
      <t>ケイロ</t>
    </rPh>
    <rPh sb="12" eb="14">
      <t>ジョウタイ</t>
    </rPh>
    <phoneticPr fontId="5"/>
  </si>
  <si>
    <t>＊ メゾネット等で1住戸に2以上の階がある場合には、階の数だけ各欄を連結して使用する。</t>
    <rPh sb="7" eb="8">
      <t>トウ</t>
    </rPh>
    <rPh sb="10" eb="12">
      <t>ジュウコ</t>
    </rPh>
    <rPh sb="14" eb="16">
      <t>イジョウ</t>
    </rPh>
    <rPh sb="17" eb="18">
      <t>カイ</t>
    </rPh>
    <rPh sb="21" eb="23">
      <t>バアイ</t>
    </rPh>
    <phoneticPr fontId="5"/>
  </si>
  <si>
    <t>外部か
らの接
近が比
較的容
易な開
口部
区分b(ⅰ)
共用廊下・共用階段</t>
    <rPh sb="31" eb="33">
      <t>キョウヨウ</t>
    </rPh>
    <rPh sb="33" eb="35">
      <t>ロウカ</t>
    </rPh>
    <rPh sb="36" eb="38">
      <t>キョウヨウ</t>
    </rPh>
    <rPh sb="38" eb="40">
      <t>カイダン</t>
    </rPh>
    <phoneticPr fontId="5"/>
  </si>
  <si>
    <t>外部か
らの接
近が比
較的容
易な開
口部
区分b(ⅱ)
ﾊﾞﾙｺﾆｰ等</t>
    <phoneticPr fontId="5"/>
  </si>
  <si>
    <t>住戸の
出入口
区分a</t>
    <phoneticPr fontId="5"/>
  </si>
  <si>
    <t>その他
の
開口部
区分ｃ</t>
    <phoneticPr fontId="5"/>
  </si>
  <si>
    <t xml:space="preserve"> →黄色のシートは選択項目ですので、選択した項目に応じてご提出ください。</t>
    <rPh sb="2" eb="4">
      <t>キイロ</t>
    </rPh>
    <rPh sb="9" eb="11">
      <t>センタク</t>
    </rPh>
    <rPh sb="11" eb="13">
      <t>コウモク</t>
    </rPh>
    <rPh sb="18" eb="20">
      <t>センタク</t>
    </rPh>
    <rPh sb="22" eb="24">
      <t>コウモク</t>
    </rPh>
    <rPh sb="25" eb="26">
      <t>オウ</t>
    </rPh>
    <rPh sb="29" eb="31">
      <t>テイシュツ</t>
    </rPh>
    <phoneticPr fontId="6"/>
  </si>
  <si>
    <t>　　一枚のシートに選択していない項目もある場合は、斜線や黒塗り、セルごと削除する等、選択していないことがわかるようにして下さい。</t>
    <rPh sb="2" eb="4">
      <t>イチマイ</t>
    </rPh>
    <rPh sb="9" eb="11">
      <t>センタク</t>
    </rPh>
    <rPh sb="16" eb="18">
      <t>コウモク</t>
    </rPh>
    <rPh sb="21" eb="23">
      <t>バアイ</t>
    </rPh>
    <rPh sb="25" eb="27">
      <t>シャセン</t>
    </rPh>
    <rPh sb="28" eb="30">
      <t>クロヌ</t>
    </rPh>
    <rPh sb="36" eb="38">
      <t>サクジョ</t>
    </rPh>
    <rPh sb="40" eb="41">
      <t>トウ</t>
    </rPh>
    <rPh sb="42" eb="44">
      <t>センタク</t>
    </rPh>
    <rPh sb="60" eb="61">
      <t>クダ</t>
    </rPh>
    <phoneticPr fontId="6"/>
  </si>
  <si>
    <t>土台の位置</t>
    <rPh sb="3" eb="5">
      <t>イチ</t>
    </rPh>
    <phoneticPr fontId="5"/>
  </si>
  <si>
    <t>土台の種類・寸法型式</t>
    <rPh sb="3" eb="5">
      <t>シュルイ</t>
    </rPh>
    <rPh sb="6" eb="8">
      <t>スンポウ</t>
    </rPh>
    <rPh sb="8" eb="10">
      <t>カタシキ</t>
    </rPh>
    <phoneticPr fontId="5"/>
  </si>
  <si>
    <t>枠材の種類・寸法型式</t>
    <rPh sb="0" eb="1">
      <t>ワク</t>
    </rPh>
    <rPh sb="1" eb="2">
      <t>ザイ</t>
    </rPh>
    <rPh sb="3" eb="5">
      <t>シュルイ</t>
    </rPh>
    <rPh sb="6" eb="8">
      <t>スンポウ</t>
    </rPh>
    <rPh sb="8" eb="10">
      <t>カタシキ</t>
    </rPh>
    <phoneticPr fontId="5"/>
  </si>
  <si>
    <t>たて枠の位置・間隔</t>
    <rPh sb="2" eb="3">
      <t>ワク</t>
    </rPh>
    <rPh sb="4" eb="6">
      <t>イチ</t>
    </rPh>
    <rPh sb="7" eb="9">
      <t>カンカク</t>
    </rPh>
    <phoneticPr fontId="5"/>
  </si>
  <si>
    <t>耐力壁の位置・長さ</t>
    <phoneticPr fontId="5"/>
  </si>
  <si>
    <t>釘の種類と面材の留め付け状態</t>
    <rPh sb="5" eb="7">
      <t>メンザイ</t>
    </rPh>
    <rPh sb="8" eb="9">
      <t>ト</t>
    </rPh>
    <phoneticPr fontId="5"/>
  </si>
  <si>
    <t>釘の種類と面材の留め付け状態</t>
    <phoneticPr fontId="5"/>
  </si>
  <si>
    <t>床根太の種類・寸法型式</t>
    <rPh sb="0" eb="1">
      <t>ユカ</t>
    </rPh>
    <rPh sb="1" eb="3">
      <t>ネダ</t>
    </rPh>
    <rPh sb="4" eb="6">
      <t>シュルイ</t>
    </rPh>
    <rPh sb="7" eb="9">
      <t>スンポウ</t>
    </rPh>
    <rPh sb="9" eb="11">
      <t>カタシキ</t>
    </rPh>
    <phoneticPr fontId="5"/>
  </si>
  <si>
    <t>床根太の位置・間隔</t>
    <rPh sb="0" eb="1">
      <t>ユカ</t>
    </rPh>
    <rPh sb="1" eb="3">
      <t>ネダ</t>
    </rPh>
    <rPh sb="4" eb="6">
      <t>イチ</t>
    </rPh>
    <rPh sb="7" eb="9">
      <t>カンカク</t>
    </rPh>
    <phoneticPr fontId="5"/>
  </si>
  <si>
    <t>釘の種類と面材の留め付け状態</t>
    <phoneticPr fontId="5"/>
  </si>
  <si>
    <t>たるき・天井根太の種類・寸法型式</t>
    <rPh sb="4" eb="6">
      <t>テンジョウ</t>
    </rPh>
    <rPh sb="6" eb="8">
      <t>ネダ</t>
    </rPh>
    <rPh sb="9" eb="11">
      <t>シュルイ</t>
    </rPh>
    <rPh sb="14" eb="16">
      <t>カタシキ</t>
    </rPh>
    <phoneticPr fontId="5"/>
  </si>
  <si>
    <t>たるき・天井根太の位置・間隔</t>
    <rPh sb="4" eb="6">
      <t>テンジョウ</t>
    </rPh>
    <rPh sb="6" eb="8">
      <t>ネダ</t>
    </rPh>
    <rPh sb="9" eb="11">
      <t>イチ</t>
    </rPh>
    <rPh sb="12" eb="14">
      <t>カンカク</t>
    </rPh>
    <phoneticPr fontId="5"/>
  </si>
  <si>
    <t>たて枠上下端の接合部</t>
    <rPh sb="2" eb="3">
      <t>ワク</t>
    </rPh>
    <rPh sb="3" eb="5">
      <t>ジョウゲ</t>
    </rPh>
    <rPh sb="5" eb="6">
      <t>ハシ</t>
    </rPh>
    <phoneticPr fontId="5"/>
  </si>
  <si>
    <t>床ばりの位置・種類・断面</t>
    <rPh sb="4" eb="6">
      <t>イチ</t>
    </rPh>
    <rPh sb="7" eb="9">
      <t>シュルイ</t>
    </rPh>
    <phoneticPr fontId="5"/>
  </si>
  <si>
    <t>まぐさの位置・種類・断面</t>
    <phoneticPr fontId="5"/>
  </si>
  <si>
    <t>まぐさ受けの種類・断面・本数</t>
    <rPh sb="3" eb="4">
      <t>ウ</t>
    </rPh>
    <rPh sb="12" eb="14">
      <t>ホンスウ</t>
    </rPh>
    <phoneticPr fontId="5"/>
  </si>
  <si>
    <t>試験報告書等</t>
    <phoneticPr fontId="5"/>
  </si>
  <si>
    <t>有</t>
  </si>
  <si>
    <t>有</t>
    <rPh sb="0" eb="1">
      <t>アリ</t>
    </rPh>
    <phoneticPr fontId="20"/>
  </si>
  <si>
    <t>製材等の有有</t>
  </si>
  <si>
    <t>特定建材の有有</t>
  </si>
  <si>
    <t>その他の建材の有有</t>
  </si>
  <si>
    <t>エレベーター</t>
    <phoneticPr fontId="5"/>
  </si>
  <si>
    <t>面材の高さ</t>
    <rPh sb="3" eb="4">
      <t>タカ</t>
    </rPh>
    <phoneticPr fontId="20"/>
  </si>
  <si>
    <t>面材の種類・厚さ</t>
    <phoneticPr fontId="20"/>
  </si>
  <si>
    <t>（温熱環境・エネルギー消費量）</t>
    <rPh sb="11" eb="14">
      <t>ショウヒリョウ</t>
    </rPh>
    <phoneticPr fontId="5"/>
  </si>
  <si>
    <t>建設住宅性能評価申請時の記入について</t>
    <rPh sb="0" eb="2">
      <t>ケンセツ</t>
    </rPh>
    <rPh sb="2" eb="4">
      <t>ジュウタク</t>
    </rPh>
    <rPh sb="4" eb="6">
      <t>セイノウ</t>
    </rPh>
    <rPh sb="6" eb="8">
      <t>ヒョウカ</t>
    </rPh>
    <rPh sb="8" eb="10">
      <t>シンセイ</t>
    </rPh>
    <rPh sb="10" eb="11">
      <t>ジ</t>
    </rPh>
    <rPh sb="12" eb="14">
      <t>キニュウ</t>
    </rPh>
    <phoneticPr fontId="6"/>
  </si>
  <si>
    <t>※の付されている欄は、建設住宅性能評価の申請の際に申請者が記入してください。</t>
    <phoneticPr fontId="5"/>
  </si>
  <si>
    <t>ＥＸＣＥＬシート「表紙」　※の付されている欄をご記入願います。</t>
    <rPh sb="9" eb="11">
      <t>ヒョウシ</t>
    </rPh>
    <rPh sb="24" eb="27">
      <t>キニュウネガ</t>
    </rPh>
    <phoneticPr fontId="6"/>
  </si>
  <si>
    <t>｢評価対象建築物の名称｣、｢評価対象建築物の所在地｣は、設計評価書と整合願います。</t>
    <rPh sb="28" eb="33">
      <t>セ</t>
    </rPh>
    <rPh sb="34" eb="36">
      <t>セイゴウ</t>
    </rPh>
    <rPh sb="36" eb="37">
      <t>ネガ</t>
    </rPh>
    <phoneticPr fontId="5"/>
  </si>
  <si>
    <t>申請時には、施工状況報告書内のチェックはせずに添付願います。</t>
    <rPh sb="0" eb="2">
      <t>シンセイ</t>
    </rPh>
    <rPh sb="2" eb="3">
      <t>ジ</t>
    </rPh>
    <rPh sb="6" eb="8">
      <t>セコウ</t>
    </rPh>
    <rPh sb="8" eb="10">
      <t>ジョウキョウ</t>
    </rPh>
    <rPh sb="10" eb="13">
      <t>ホウコクショ</t>
    </rPh>
    <rPh sb="13" eb="14">
      <t>ナイ</t>
    </rPh>
    <rPh sb="23" eb="25">
      <t>テンプ</t>
    </rPh>
    <rPh sb="25" eb="26">
      <t>ネガ</t>
    </rPh>
    <phoneticPr fontId="6"/>
  </si>
  <si>
    <t>　　　　　　　　　施工状況確認書【下地張りの直前の工事の完了時】</t>
  </si>
  <si>
    <t>下記表は施工（管理）者が記入してください</t>
  </si>
  <si>
    <t>No</t>
  </si>
  <si>
    <t>タイプ名</t>
  </si>
  <si>
    <t>住戸番号</t>
  </si>
  <si>
    <t>階</t>
  </si>
  <si>
    <t>2-7</t>
  </si>
  <si>
    <t>4-1</t>
  </si>
  <si>
    <t>4-4</t>
  </si>
  <si>
    <t>5-1</t>
  </si>
  <si>
    <t>8-1,2</t>
  </si>
  <si>
    <t>8-3</t>
  </si>
  <si>
    <t>9-1　手摺下地</t>
  </si>
  <si>
    <t>界壁
界床</t>
  </si>
  <si>
    <t>専用
配管</t>
  </si>
  <si>
    <t>躯体
天井高</t>
  </si>
  <si>
    <t>躯体の柱・壁</t>
  </si>
  <si>
    <t>断熱材</t>
  </si>
  <si>
    <t>界床</t>
  </si>
  <si>
    <t>界壁</t>
  </si>
  <si>
    <t>玄関</t>
  </si>
  <si>
    <t>脱衣室</t>
  </si>
  <si>
    <t>ﾊﾞﾙｺﾆｰ</t>
  </si>
  <si>
    <t>* 等級、表示事項については「設計住宅性能評価一覧表」を参照する。</t>
  </si>
  <si>
    <t>* 施工状況の確認を行った部位にチェックを入れてください。</t>
  </si>
  <si>
    <t>* 界壁・界床がない場合、躯体の柱・壁がない場合、又は等級により手摺下地が不要な場合は「－」としてください。</t>
  </si>
  <si>
    <t>* 専用配管は当該住戸の「排水、給水、給湯、ガス管」の施工状況を確認した場合にチェックを入れてください。</t>
  </si>
  <si>
    <t>* 断熱材は当該住戸の「壁、屋根（天井）、床、断熱補強」の施工状況を確認した場合にチェックを入れてください。</t>
  </si>
  <si>
    <t>* 前回検査にて報告した範囲については、「網掛け」表示としてください。</t>
  </si>
  <si>
    <t>* No欄は通し番号を記入してください。</t>
  </si>
  <si>
    <t>* 記入は1行につき1住戸とし、階ごとに記入してください。</t>
  </si>
  <si>
    <t>* 住戸数が多い場合は用紙をコピーして作成してください。</t>
  </si>
  <si>
    <t>施工状況確認欄</t>
    <rPh sb="4" eb="6">
      <t>カクニン</t>
    </rPh>
    <phoneticPr fontId="20"/>
  </si>
  <si>
    <t>施工状況確認欄</t>
    <phoneticPr fontId="20"/>
  </si>
  <si>
    <t>管理の時期</t>
    <phoneticPr fontId="20"/>
  </si>
  <si>
    <t>施工状況確認欄</t>
    <phoneticPr fontId="5"/>
  </si>
  <si>
    <t>管理の時期</t>
    <phoneticPr fontId="5"/>
  </si>
  <si>
    <t>一次エネルギー
消費量等級</t>
    <phoneticPr fontId="5"/>
  </si>
  <si>
    <t>【共通事項】</t>
    <rPh sb="1" eb="3">
      <t>キョウツウ</t>
    </rPh>
    <rPh sb="3" eb="5">
      <t>ジコウ</t>
    </rPh>
    <phoneticPr fontId="5"/>
  </si>
  <si>
    <t>施工状況確認書【竣工時】</t>
    <rPh sb="8" eb="10">
      <t>シュンコウ</t>
    </rPh>
    <phoneticPr fontId="20"/>
  </si>
  <si>
    <t>施工状況確認書(下地張り直前の工事完了時、竣工時ともに)に、申請物件のタイプ名・住戸番号・階を記入し、申請物件の住戸数に合わせてセルを増減して下さい。</t>
    <rPh sb="0" eb="2">
      <t>セコウ</t>
    </rPh>
    <rPh sb="2" eb="4">
      <t>ジョウキョウ</t>
    </rPh>
    <rPh sb="4" eb="7">
      <t>カクニンショ</t>
    </rPh>
    <rPh sb="15" eb="17">
      <t>コウジ</t>
    </rPh>
    <rPh sb="17" eb="19">
      <t>カンリョウ</t>
    </rPh>
    <rPh sb="19" eb="20">
      <t>ジ</t>
    </rPh>
    <rPh sb="30" eb="34">
      <t>シンセイブッケン</t>
    </rPh>
    <rPh sb="38" eb="39">
      <t>メイ</t>
    </rPh>
    <rPh sb="40" eb="42">
      <t>ジュウコ</t>
    </rPh>
    <rPh sb="42" eb="44">
      <t>バンゴウ</t>
    </rPh>
    <rPh sb="45" eb="46">
      <t>カイ</t>
    </rPh>
    <rPh sb="47" eb="49">
      <t>キニュウ</t>
    </rPh>
    <rPh sb="51" eb="53">
      <t>シンセイ</t>
    </rPh>
    <rPh sb="53" eb="55">
      <t>ブッケン</t>
    </rPh>
    <rPh sb="56" eb="58">
      <t>ジュウコ</t>
    </rPh>
    <rPh sb="58" eb="59">
      <t>スウ</t>
    </rPh>
    <rPh sb="60" eb="61">
      <t>ア</t>
    </rPh>
    <rPh sb="67" eb="69">
      <t>ゾウゲン</t>
    </rPh>
    <rPh sb="71" eb="72">
      <t>クダ</t>
    </rPh>
    <phoneticPr fontId="6"/>
  </si>
  <si>
    <t>申請時には、施工状況確認書(下地張り直前の工事完了時、竣工時ともに)もチェックはせずに添付願います。</t>
    <rPh sb="6" eb="8">
      <t>セコウ</t>
    </rPh>
    <rPh sb="8" eb="10">
      <t>ジョウキョウ</t>
    </rPh>
    <rPh sb="10" eb="13">
      <t>カクニンショ</t>
    </rPh>
    <phoneticPr fontId="6"/>
  </si>
  <si>
    <t>必須項目と、選択している項目の施工状況報告書のみ添付して下さい。</t>
    <rPh sb="0" eb="2">
      <t>ヒッス</t>
    </rPh>
    <rPh sb="2" eb="4">
      <t>コウモク</t>
    </rPh>
    <rPh sb="6" eb="8">
      <t>センタク</t>
    </rPh>
    <rPh sb="12" eb="14">
      <t>コウモク</t>
    </rPh>
    <rPh sb="15" eb="22">
      <t>セコウジョウキョウホウコクショ</t>
    </rPh>
    <rPh sb="24" eb="26">
      <t>テンプ</t>
    </rPh>
    <rPh sb="28" eb="29">
      <t>クダ</t>
    </rPh>
    <phoneticPr fontId="6"/>
  </si>
  <si>
    <t>基礎の配置</t>
    <rPh sb="3" eb="5">
      <t>ハイチ</t>
    </rPh>
    <phoneticPr fontId="20"/>
  </si>
  <si>
    <t>基礎の配置</t>
    <phoneticPr fontId="5"/>
  </si>
  <si>
    <t xml:space="preserve">
一次エネルギー
消費量等級</t>
    <phoneticPr fontId="5"/>
  </si>
  <si>
    <t>設備機器
の種類等</t>
    <phoneticPr fontId="5"/>
  </si>
  <si>
    <t>暖房方式</t>
    <phoneticPr fontId="5"/>
  </si>
  <si>
    <t>冷房方式</t>
    <phoneticPr fontId="5"/>
  </si>
  <si>
    <t>換気設備方式</t>
    <phoneticPr fontId="5"/>
  </si>
  <si>
    <t>給湯設備</t>
    <phoneticPr fontId="5"/>
  </si>
  <si>
    <t>照明設備</t>
    <phoneticPr fontId="5"/>
  </si>
  <si>
    <t>太陽光発電設備等</t>
    <phoneticPr fontId="5"/>
  </si>
  <si>
    <t>コージェネレーション設備</t>
    <phoneticPr fontId="5"/>
  </si>
  <si>
    <t>5-2</t>
    <phoneticPr fontId="20"/>
  </si>
  <si>
    <t>設備
機器</t>
    <rPh sb="0" eb="2">
      <t>セツビ</t>
    </rPh>
    <rPh sb="3" eb="5">
      <t>キキ</t>
    </rPh>
    <phoneticPr fontId="20"/>
  </si>
  <si>
    <t>申請時の必要書類の　施工状況報告書の”様式”　について</t>
    <rPh sb="0" eb="3">
      <t>シンセイジ</t>
    </rPh>
    <rPh sb="4" eb="8">
      <t>ヒツヨウショルイ</t>
    </rPh>
    <rPh sb="10" eb="17">
      <t>セコウジョウキョウホウコクショ</t>
    </rPh>
    <rPh sb="19" eb="21">
      <t>ヨウシキ</t>
    </rPh>
    <phoneticPr fontId="20"/>
  </si>
  <si>
    <t>①施工状況報告書の表紙</t>
    <rPh sb="1" eb="8">
      <t>セコウジョウキョウホウコクショ</t>
    </rPh>
    <rPh sb="9" eb="11">
      <t>ヒョウシ</t>
    </rPh>
    <phoneticPr fontId="20"/>
  </si>
  <si>
    <t>②施工状況報告書</t>
    <rPh sb="1" eb="8">
      <t>セコウジョウキョウホウコクショ</t>
    </rPh>
    <phoneticPr fontId="20"/>
  </si>
  <si>
    <t>光・視環境、躯体天井高一覧表については、設計時の自己評価マスタのシートをご利用ください。</t>
    <rPh sb="0" eb="1">
      <t>ヒカリ</t>
    </rPh>
    <rPh sb="2" eb="5">
      <t>シカンキョウ</t>
    </rPh>
    <rPh sb="6" eb="14">
      <t>クタイテンジョウタカイチランヒョウ</t>
    </rPh>
    <rPh sb="20" eb="23">
      <t>セッケイジ</t>
    </rPh>
    <rPh sb="24" eb="28">
      <t>ジコヒョウカ</t>
    </rPh>
    <rPh sb="37" eb="39">
      <t>リヨウ</t>
    </rPh>
    <phoneticPr fontId="20"/>
  </si>
  <si>
    <t xml:space="preserve"> →赤色のシートは必須項目ですので、必ずご提出ください。</t>
    <rPh sb="2" eb="3">
      <t>アカ</t>
    </rPh>
    <rPh sb="9" eb="11">
      <t>ヒッス</t>
    </rPh>
    <rPh sb="11" eb="13">
      <t>コウモク</t>
    </rPh>
    <rPh sb="18" eb="19">
      <t>カナラ</t>
    </rPh>
    <rPh sb="21" eb="23">
      <t>テイシュツ</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</si>
</sst>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Red]&quot;¥&quot;\-#,##0"/>
    <numFmt numFmtId="41" formatCode="_ * #,##0_ ;_ * \-#,##0_ ;_ * &quot;-&quot;_ ;_ @_ "/>
    <numFmt numFmtId="43" formatCode="_ * #,##0.00_ ;_ * \-#,##0.00_ ;_ * &quot;-&quot;??_ ;_ @_ "/>
    <numFmt numFmtId="176" formatCode="yyyy/m/d;@"/>
    <numFmt numFmtId="177" formatCode="#,##0.00_ "/>
    <numFmt numFmtId="178" formatCode="#,##0.000_ "/>
    <numFmt numFmtId="184" formatCode="&quot;｣&quot;#,##0;\-&quot;｣&quot;#,##0"/>
    <numFmt numFmtId="185" formatCode="&quot;4-&quot;#,##0&quot;月度　実績累計&quot;"/>
    <numFmt numFmtId="186" formatCode="&quot;平&quot;&quot;成&quot;\8&quot;年&quot;\ #,##0&quot;月&quot;&quot;　～&quot;"/>
    <numFmt numFmtId="187" formatCode="&quot;$&quot;#,##0_);[Red]\(&quot;$&quot;#,##0\)"/>
    <numFmt numFmtId="188" formatCode="&quot;$&quot;#,##0.00_);[Red]\(&quot;$&quot;#,##0.00\)"/>
    <numFmt numFmtId="189" formatCode="\+#,##0;&quot;▲&quot;#,##0&quot;百&quot;&quot;万&quot;"/>
  </numFmts>
  <fonts count="40" x14ac:knownFonts="1">
    <font>
      <sz val="11"/>
      <name val="ＭＳ Ｐゴシック"/>
      <family val="3"/>
    </font>
    <font>
      <sz val="11"/>
      <color theme="1"/>
      <name val="ＭＳ Ｐゴシック"/>
      <family val="2"/>
      <scheme val="minor"/>
    </font>
    <font>
      <sz val="11"/>
      <color theme="1"/>
      <name val="ＭＳ Ｐゴシック"/>
      <family val="2"/>
      <scheme val="minor"/>
    </font>
    <font>
      <sz val="11"/>
      <color theme="1"/>
      <name val="ＭＳ Ｐゴシック"/>
      <family val="2"/>
      <scheme val="minor"/>
    </font>
    <font>
      <sz val="11"/>
      <color indexed="8"/>
      <name val="ＭＳ Ｐゴシック"/>
      <family val="3"/>
    </font>
    <font>
      <sz val="11"/>
      <name val="ＭＳ Ｐゴシック"/>
      <family val="3"/>
    </font>
    <font>
      <sz val="10"/>
      <name val="ＭＳ Ｐゴシック"/>
      <family val="3"/>
    </font>
    <font>
      <sz val="12"/>
      <name val="ＭＳ Ｐゴシック"/>
      <family val="3"/>
    </font>
    <font>
      <sz val="12"/>
      <color indexed="8"/>
      <name val="ＭＳ 明朝"/>
      <family val="1"/>
    </font>
    <font>
      <sz val="12"/>
      <name val="ＭＳ 明朝"/>
      <family val="1"/>
    </font>
    <font>
      <sz val="11"/>
      <color theme="1"/>
      <name val="ＭＳ Ｐゴシック"/>
      <family val="3"/>
      <scheme val="minor"/>
    </font>
    <font>
      <sz val="11"/>
      <color theme="1"/>
      <name val="ＭＳ Ｐ明朝"/>
      <family val="1"/>
    </font>
    <font>
      <b/>
      <sz val="14"/>
      <color theme="1"/>
      <name val="ＭＳ Ｐゴシック"/>
      <family val="3"/>
    </font>
    <font>
      <b/>
      <sz val="11"/>
      <color theme="1"/>
      <name val="ＭＳ Ｐゴシック"/>
      <family val="3"/>
    </font>
    <font>
      <b/>
      <sz val="8"/>
      <color theme="1"/>
      <name val="ＭＳ Ｐゴシック"/>
      <family val="3"/>
    </font>
    <font>
      <sz val="9"/>
      <color theme="1"/>
      <name val="ＭＳ Ｐ明朝"/>
      <family val="1"/>
    </font>
    <font>
      <sz val="8"/>
      <color theme="1"/>
      <name val="ＭＳ Ｐ明朝"/>
      <family val="1"/>
    </font>
    <font>
      <sz val="8"/>
      <color theme="1"/>
      <name val="ＭＳ Ｐ明朝"/>
      <family val="1"/>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scheme val="minor"/>
    </font>
    <font>
      <sz val="12"/>
      <color theme="1"/>
      <name val="ＭＳ Ｐゴシック"/>
      <family val="3"/>
      <charset val="128"/>
      <scheme val="minor"/>
    </font>
    <font>
      <sz val="11"/>
      <name val="ＭＳ 明朝"/>
      <family val="1"/>
      <charset val="128"/>
    </font>
    <font>
      <sz val="9"/>
      <name val="ＭＳ Ｐゴシック"/>
      <family val="3"/>
      <charset val="128"/>
    </font>
    <font>
      <b/>
      <sz val="14"/>
      <name val="ＭＳ Ｐ明朝"/>
      <family val="1"/>
      <charset val="128"/>
    </font>
    <font>
      <sz val="10.5"/>
      <name val="ＭＳ Ｐ明朝"/>
      <family val="1"/>
      <charset val="128"/>
    </font>
    <font>
      <sz val="11"/>
      <name val="ＭＳ Ｐ明朝"/>
      <family val="1"/>
      <charset val="128"/>
    </font>
    <font>
      <sz val="10.5"/>
      <name val="ＭＳ 明朝"/>
      <family val="1"/>
      <charset val="128"/>
    </font>
    <font>
      <sz val="9"/>
      <name val="ＭＳ Ｐ明朝"/>
      <family val="1"/>
      <charset val="128"/>
    </font>
    <font>
      <sz val="10"/>
      <name val="ＭＳ 明朝"/>
      <family val="1"/>
      <charset val="128"/>
    </font>
    <font>
      <sz val="9"/>
      <color indexed="8"/>
      <name val="ＭＳ Ｐ明朝"/>
      <family val="1"/>
      <charset val="128"/>
    </font>
    <font>
      <sz val="9"/>
      <name val="ＭＳ 明朝"/>
      <family val="1"/>
      <charset val="128"/>
    </font>
    <font>
      <sz val="10"/>
      <name val="Arial"/>
      <family val="2"/>
    </font>
    <font>
      <sz val="8"/>
      <name val="Arial"/>
      <family val="2"/>
    </font>
    <font>
      <b/>
      <sz val="12"/>
      <name val="Arial"/>
      <family val="2"/>
    </font>
    <font>
      <sz val="10"/>
      <name val="MS Sans Serif"/>
      <family val="2"/>
    </font>
    <font>
      <sz val="14"/>
      <name val="ＭＳ 明朝"/>
      <family val="1"/>
      <charset val="128"/>
    </font>
    <font>
      <sz val="9"/>
      <color theme="1"/>
      <name val="ＭＳ Ｐ明朝"/>
      <family val="1"/>
      <charset val="128"/>
    </font>
    <font>
      <b/>
      <sz val="12"/>
      <name val="ＭＳ Ｐゴシック"/>
      <family val="3"/>
      <charset val="128"/>
    </font>
  </fonts>
  <fills count="19">
    <fill>
      <patternFill patternType="none"/>
    </fill>
    <fill>
      <patternFill patternType="gray125"/>
    </fill>
    <fill>
      <patternFill patternType="solid">
        <fgColor indexed="50"/>
        <bgColor indexed="64"/>
      </patternFill>
    </fill>
    <fill>
      <patternFill patternType="solid">
        <fgColor indexed="43"/>
        <bgColor indexed="64"/>
      </patternFill>
    </fill>
    <fill>
      <patternFill patternType="solid">
        <fgColor indexed="42"/>
        <bgColor indexed="64"/>
      </patternFill>
    </fill>
    <fill>
      <patternFill patternType="solid">
        <fgColor indexed="26"/>
        <bgColor indexed="64"/>
      </patternFill>
    </fill>
    <fill>
      <patternFill patternType="solid">
        <fgColor indexed="44"/>
        <bgColor indexed="64"/>
      </patternFill>
    </fill>
    <fill>
      <patternFill patternType="solid">
        <fgColor indexed="27"/>
        <bgColor indexed="64"/>
      </patternFill>
    </fill>
    <fill>
      <patternFill patternType="solid">
        <fgColor indexed="13"/>
        <bgColor indexed="64"/>
      </patternFill>
    </fill>
    <fill>
      <patternFill patternType="solid">
        <fgColor indexed="41"/>
        <bgColor indexed="64"/>
      </patternFill>
    </fill>
    <fill>
      <patternFill patternType="solid">
        <fgColor indexed="48"/>
        <bgColor indexed="64"/>
      </patternFill>
    </fill>
    <fill>
      <patternFill patternType="solid">
        <fgColor indexed="52"/>
        <bgColor indexed="64"/>
      </patternFill>
    </fill>
    <fill>
      <patternFill patternType="solid">
        <fgColor indexed="29"/>
        <bgColor indexed="64"/>
      </patternFill>
    </fill>
    <fill>
      <patternFill patternType="solid">
        <fgColor indexed="45"/>
        <bgColor indexed="64"/>
      </patternFill>
    </fill>
    <fill>
      <patternFill patternType="solid">
        <fgColor rgb="FFFFFFCC"/>
        <bgColor indexed="64"/>
      </patternFill>
    </fill>
    <fill>
      <patternFill patternType="solid">
        <fgColor rgb="FFFF0000"/>
        <bgColor indexed="64"/>
      </patternFill>
    </fill>
    <fill>
      <patternFill patternType="solid">
        <fgColor rgb="FFFFFF00"/>
        <bgColor indexed="64"/>
      </patternFill>
    </fill>
    <fill>
      <patternFill patternType="solid">
        <fgColor indexed="9"/>
        <bgColor indexed="64"/>
      </patternFill>
    </fill>
    <fill>
      <patternFill patternType="solid">
        <fgColor indexed="22"/>
        <bgColor indexed="64"/>
      </patternFill>
    </fill>
  </fills>
  <borders count="94">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style="thin">
        <color indexed="64"/>
      </right>
      <top/>
      <bottom style="double">
        <color indexed="64"/>
      </bottom>
      <diagonal/>
    </border>
    <border>
      <left/>
      <right style="medium">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medium">
        <color indexed="64"/>
      </right>
      <top style="double">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thin">
        <color indexed="64"/>
      </left>
      <right style="medium">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right style="medium">
        <color indexed="64"/>
      </right>
      <top/>
      <bottom style="hair">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hair">
        <color indexed="64"/>
      </bottom>
      <diagonal/>
    </border>
    <border>
      <left/>
      <right style="medium">
        <color indexed="64"/>
      </right>
      <top style="hair">
        <color indexed="64"/>
      </top>
      <bottom/>
      <diagonal/>
    </border>
    <border>
      <left/>
      <right style="medium">
        <color indexed="64"/>
      </right>
      <top style="hair">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medium">
        <color indexed="64"/>
      </right>
      <top/>
      <bottom style="double">
        <color indexed="64"/>
      </bottom>
      <diagonal/>
    </border>
    <border>
      <left/>
      <right/>
      <top style="medium">
        <color indexed="64"/>
      </top>
      <bottom/>
      <diagonal/>
    </border>
    <border>
      <left/>
      <right/>
      <top/>
      <bottom style="double">
        <color indexed="64"/>
      </bottom>
      <diagonal/>
    </border>
    <border>
      <left/>
      <right/>
      <top style="double">
        <color indexed="64"/>
      </top>
      <bottom/>
      <diagonal/>
    </border>
    <border>
      <left/>
      <right/>
      <top/>
      <bottom style="medium">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style="hair">
        <color indexed="64"/>
      </right>
      <top style="hair">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s>
  <cellStyleXfs count="38">
    <xf numFmtId="9" fontId="0" fillId="0" borderId="0">
      <alignment vertical="center"/>
    </xf>
    <xf numFmtId="6" fontId="4" fillId="0" borderId="0">
      <alignment vertical="center"/>
    </xf>
    <xf numFmtId="6" fontId="4" fillId="0" borderId="0">
      <alignment vertical="center"/>
    </xf>
    <xf numFmtId="0" fontId="5" fillId="0" borderId="0">
      <alignment vertical="center"/>
    </xf>
    <xf numFmtId="0" fontId="5" fillId="0" borderId="0"/>
    <xf numFmtId="0" fontId="5" fillId="0" borderId="0"/>
    <xf numFmtId="0" fontId="10" fillId="0" borderId="0">
      <alignment vertical="center"/>
    </xf>
    <xf numFmtId="0" fontId="10" fillId="0" borderId="0">
      <alignment vertical="center"/>
    </xf>
    <xf numFmtId="0" fontId="5" fillId="0" borderId="0"/>
    <xf numFmtId="0" fontId="3" fillId="0" borderId="0">
      <alignment vertical="center"/>
    </xf>
    <xf numFmtId="0" fontId="2" fillId="0" borderId="0">
      <alignment vertical="center"/>
    </xf>
    <xf numFmtId="0" fontId="1" fillId="0" borderId="0">
      <alignment vertical="center"/>
    </xf>
    <xf numFmtId="9" fontId="5" fillId="0" borderId="0">
      <alignment vertical="center"/>
    </xf>
    <xf numFmtId="0" fontId="18" fillId="0" borderId="0"/>
    <xf numFmtId="6" fontId="4" fillId="0" borderId="0">
      <alignment vertical="center"/>
    </xf>
    <xf numFmtId="6" fontId="4" fillId="0" borderId="0">
      <alignment vertical="center"/>
    </xf>
    <xf numFmtId="0" fontId="21" fillId="0" borderId="0">
      <alignment vertical="center"/>
    </xf>
    <xf numFmtId="0" fontId="18" fillId="0" borderId="0">
      <alignment vertical="center"/>
    </xf>
    <xf numFmtId="0" fontId="10" fillId="0" borderId="0">
      <alignment vertical="center"/>
    </xf>
    <xf numFmtId="0" fontId="10" fillId="0" borderId="0">
      <alignment vertical="center"/>
    </xf>
    <xf numFmtId="0" fontId="18" fillId="0" borderId="0"/>
    <xf numFmtId="184" fontId="18" fillId="0" borderId="0" applyFill="0" applyBorder="0" applyAlignment="0"/>
    <xf numFmtId="41" fontId="33" fillId="0" borderId="0" applyFont="0" applyFill="0" applyBorder="0" applyAlignment="0" applyProtection="0"/>
    <xf numFmtId="43" fontId="33" fillId="0" borderId="0" applyFont="0" applyFill="0" applyBorder="0" applyAlignment="0" applyProtection="0"/>
    <xf numFmtId="185" fontId="19" fillId="0" borderId="0" applyFont="0" applyFill="0" applyBorder="0" applyAlignment="0" applyProtection="0"/>
    <xf numFmtId="186" fontId="19" fillId="0" borderId="0" applyFont="0" applyFill="0" applyBorder="0" applyAlignment="0" applyProtection="0"/>
    <xf numFmtId="38" fontId="34" fillId="18" borderId="0" applyNumberFormat="0" applyBorder="0" applyAlignment="0" applyProtection="0"/>
    <xf numFmtId="0" fontId="35" fillId="0" borderId="92" applyNumberFormat="0" applyAlignment="0" applyProtection="0">
      <alignment horizontal="left" vertical="center"/>
    </xf>
    <xf numFmtId="0" fontId="35" fillId="0" borderId="93">
      <alignment horizontal="left" vertical="center"/>
    </xf>
    <xf numFmtId="10" fontId="34" fillId="5" borderId="4" applyNumberFormat="0" applyBorder="0" applyAlignment="0" applyProtection="0"/>
    <xf numFmtId="38" fontId="36" fillId="0" borderId="0" applyFont="0" applyFill="0" applyBorder="0" applyAlignment="0" applyProtection="0"/>
    <xf numFmtId="40" fontId="36" fillId="0" borderId="0" applyFont="0" applyFill="0" applyBorder="0" applyAlignment="0" applyProtection="0"/>
    <xf numFmtId="187" fontId="36" fillId="0" borderId="0" applyFont="0" applyFill="0" applyBorder="0" applyAlignment="0" applyProtection="0"/>
    <xf numFmtId="188" fontId="36" fillId="0" borderId="0" applyFont="0" applyFill="0" applyBorder="0" applyAlignment="0" applyProtection="0"/>
    <xf numFmtId="189" fontId="18" fillId="0" borderId="0"/>
    <xf numFmtId="0" fontId="33" fillId="0" borderId="0"/>
    <xf numFmtId="10" fontId="33" fillId="0" borderId="0" applyFont="0" applyFill="0" applyBorder="0" applyAlignment="0" applyProtection="0"/>
    <xf numFmtId="0" fontId="37" fillId="0" borderId="0"/>
  </cellStyleXfs>
  <cellXfs count="530">
    <xf numFmtId="9" fontId="5" fillId="0" borderId="0" xfId="0" applyFont="1">
      <alignment vertical="center"/>
    </xf>
    <xf numFmtId="0" fontId="5" fillId="0" borderId="0" xfId="3">
      <alignment vertical="center"/>
    </xf>
    <xf numFmtId="0" fontId="0" fillId="0" borderId="0" xfId="0" applyNumberFormat="1">
      <alignment vertical="center"/>
    </xf>
    <xf numFmtId="0" fontId="6" fillId="4" borderId="1" xfId="0" applyNumberFormat="1" applyFont="1" applyFill="1" applyBorder="1" applyAlignment="1">
      <alignment vertical="center" wrapText="1"/>
    </xf>
    <xf numFmtId="0" fontId="6" fillId="4" borderId="2" xfId="0" applyNumberFormat="1" applyFont="1" applyFill="1" applyBorder="1" applyAlignment="1">
      <alignment vertical="center" wrapText="1"/>
    </xf>
    <xf numFmtId="0" fontId="6" fillId="4" borderId="3" xfId="0" applyNumberFormat="1" applyFont="1" applyFill="1" applyBorder="1" applyAlignment="1">
      <alignment vertical="center" wrapText="1"/>
    </xf>
    <xf numFmtId="49" fontId="6" fillId="5" borderId="4" xfId="0" applyNumberFormat="1" applyFont="1" applyFill="1" applyBorder="1" applyAlignment="1">
      <alignment vertical="center" wrapText="1"/>
    </xf>
    <xf numFmtId="0" fontId="6" fillId="5" borderId="4" xfId="0" applyNumberFormat="1" applyFont="1" applyFill="1" applyBorder="1" applyAlignment="1">
      <alignment vertical="center" wrapText="1"/>
    </xf>
    <xf numFmtId="49" fontId="6" fillId="6" borderId="4" xfId="0" applyNumberFormat="1" applyFont="1" applyFill="1" applyBorder="1" applyAlignment="1">
      <alignment vertical="center" wrapText="1"/>
    </xf>
    <xf numFmtId="0" fontId="6" fillId="4" borderId="5" xfId="0" applyNumberFormat="1" applyFont="1" applyFill="1" applyBorder="1" applyAlignment="1">
      <alignment vertical="center" wrapText="1"/>
    </xf>
    <xf numFmtId="0" fontId="7" fillId="0" borderId="0" xfId="0" applyNumberFormat="1" applyFont="1">
      <alignment vertical="center"/>
    </xf>
    <xf numFmtId="0" fontId="8" fillId="3" borderId="4" xfId="0" applyNumberFormat="1" applyFont="1" applyFill="1" applyBorder="1" applyAlignment="1" applyProtection="1">
      <alignment horizontal="center" vertical="center"/>
      <protection locked="0" hidden="1"/>
    </xf>
    <xf numFmtId="0" fontId="9" fillId="2" borderId="4" xfId="0" applyNumberFormat="1" applyFont="1" applyFill="1" applyBorder="1" applyAlignment="1" applyProtection="1">
      <alignment horizontal="right" vertical="center"/>
      <protection locked="0" hidden="1"/>
    </xf>
    <xf numFmtId="0" fontId="9" fillId="6" borderId="4" xfId="0" applyNumberFormat="1" applyFont="1" applyFill="1" applyBorder="1" applyProtection="1">
      <alignment vertical="center"/>
      <protection locked="0" hidden="1"/>
    </xf>
    <xf numFmtId="49" fontId="6" fillId="5" borderId="2" xfId="0" applyNumberFormat="1" applyFont="1" applyFill="1" applyBorder="1" applyAlignment="1">
      <alignment vertical="center" wrapText="1"/>
    </xf>
    <xf numFmtId="0" fontId="6" fillId="5" borderId="2" xfId="0" applyNumberFormat="1" applyFont="1" applyFill="1" applyBorder="1" applyAlignment="1">
      <alignment vertical="center" wrapText="1"/>
    </xf>
    <xf numFmtId="0" fontId="6" fillId="7" borderId="1" xfId="0" applyNumberFormat="1" applyFont="1" applyFill="1" applyBorder="1" applyAlignment="1">
      <alignment vertical="center" wrapText="1"/>
    </xf>
    <xf numFmtId="0" fontId="6" fillId="4" borderId="6" xfId="0" applyNumberFormat="1" applyFont="1" applyFill="1" applyBorder="1" applyAlignment="1">
      <alignment vertical="center" shrinkToFit="1"/>
    </xf>
    <xf numFmtId="0" fontId="6" fillId="7" borderId="4" xfId="0" applyNumberFormat="1" applyFont="1" applyFill="1" applyBorder="1" applyAlignment="1">
      <alignment vertical="center" wrapText="1"/>
    </xf>
    <xf numFmtId="0" fontId="6" fillId="4" borderId="4" xfId="0" applyNumberFormat="1" applyFont="1" applyFill="1" applyBorder="1" applyAlignment="1">
      <alignment vertical="center" wrapText="1"/>
    </xf>
    <xf numFmtId="0" fontId="6" fillId="4" borderId="7" xfId="0" applyNumberFormat="1" applyFont="1" applyFill="1" applyBorder="1" applyAlignment="1">
      <alignment vertical="center" wrapText="1"/>
    </xf>
    <xf numFmtId="0" fontId="6" fillId="8" borderId="4" xfId="0" applyNumberFormat="1" applyFont="1" applyFill="1" applyBorder="1" applyAlignment="1">
      <alignment vertical="center" wrapText="1"/>
    </xf>
    <xf numFmtId="0" fontId="6" fillId="9" borderId="4" xfId="0" applyNumberFormat="1" applyFont="1" applyFill="1" applyBorder="1" applyAlignment="1">
      <alignment vertical="center" wrapText="1"/>
    </xf>
    <xf numFmtId="0" fontId="6" fillId="9" borderId="5" xfId="0" applyNumberFormat="1" applyFont="1" applyFill="1" applyBorder="1" applyAlignment="1">
      <alignment vertical="center" wrapText="1"/>
    </xf>
    <xf numFmtId="0" fontId="6" fillId="4" borderId="4" xfId="0" applyNumberFormat="1" applyFont="1" applyFill="1" applyBorder="1" applyAlignment="1">
      <alignment vertical="center" shrinkToFit="1"/>
    </xf>
    <xf numFmtId="14" fontId="0" fillId="0" borderId="0" xfId="0" applyNumberFormat="1">
      <alignment vertical="center"/>
    </xf>
    <xf numFmtId="49" fontId="6" fillId="6" borderId="2" xfId="0" applyNumberFormat="1" applyFont="1" applyFill="1" applyBorder="1">
      <alignment vertical="center"/>
    </xf>
    <xf numFmtId="0" fontId="0" fillId="4" borderId="0" xfId="0" applyNumberFormat="1" applyFill="1">
      <alignment vertical="center"/>
    </xf>
    <xf numFmtId="0" fontId="0" fillId="7" borderId="0" xfId="0" applyNumberFormat="1" applyFill="1">
      <alignment vertical="center"/>
    </xf>
    <xf numFmtId="0" fontId="6" fillId="7" borderId="0" xfId="0" applyNumberFormat="1" applyFont="1" applyFill="1" applyAlignment="1">
      <alignment vertical="center" wrapText="1"/>
    </xf>
    <xf numFmtId="0" fontId="6" fillId="7" borderId="2" xfId="0" applyNumberFormat="1" applyFont="1" applyFill="1" applyBorder="1" applyAlignment="1">
      <alignment vertical="center" wrapText="1"/>
    </xf>
    <xf numFmtId="0" fontId="6" fillId="4" borderId="8" xfId="0" applyNumberFormat="1" applyFont="1" applyFill="1" applyBorder="1" applyAlignment="1">
      <alignment vertical="center" wrapText="1"/>
    </xf>
    <xf numFmtId="0" fontId="6" fillId="4" borderId="4" xfId="0" applyNumberFormat="1" applyFont="1" applyFill="1" applyBorder="1" applyAlignment="1">
      <alignment horizontal="right" vertical="center" wrapText="1"/>
    </xf>
    <xf numFmtId="0" fontId="6" fillId="6" borderId="4" xfId="0" applyNumberFormat="1" applyFont="1" applyFill="1" applyBorder="1">
      <alignment vertical="center"/>
    </xf>
    <xf numFmtId="0" fontId="6" fillId="6" borderId="2" xfId="0" applyNumberFormat="1" applyFont="1" applyFill="1" applyBorder="1">
      <alignment vertical="center"/>
    </xf>
    <xf numFmtId="0" fontId="6" fillId="6" borderId="1" xfId="0" applyNumberFormat="1" applyFont="1" applyFill="1" applyBorder="1" applyAlignment="1">
      <alignment vertical="center" wrapText="1"/>
    </xf>
    <xf numFmtId="0" fontId="6" fillId="6" borderId="9" xfId="0" applyNumberFormat="1" applyFont="1" applyFill="1" applyBorder="1" applyAlignment="1">
      <alignment vertical="center" wrapText="1"/>
    </xf>
    <xf numFmtId="0" fontId="6" fillId="6" borderId="8" xfId="0" applyNumberFormat="1" applyFont="1" applyFill="1" applyBorder="1" applyAlignment="1">
      <alignment vertical="center" wrapText="1"/>
    </xf>
    <xf numFmtId="0" fontId="6" fillId="6" borderId="10" xfId="0" applyNumberFormat="1" applyFont="1" applyFill="1" applyBorder="1" applyAlignment="1">
      <alignment vertical="center" wrapText="1"/>
    </xf>
    <xf numFmtId="0" fontId="6" fillId="10" borderId="4" xfId="0" applyNumberFormat="1" applyFont="1" applyFill="1" applyBorder="1" applyAlignment="1">
      <alignment horizontal="right" vertical="center" wrapText="1"/>
    </xf>
    <xf numFmtId="49" fontId="5" fillId="0" borderId="0" xfId="3" applyNumberFormat="1">
      <alignment vertical="center"/>
    </xf>
    <xf numFmtId="0" fontId="5" fillId="11" borderId="0" xfId="3" applyFill="1">
      <alignment vertical="center"/>
    </xf>
    <xf numFmtId="0" fontId="5" fillId="2" borderId="0" xfId="3" applyFill="1">
      <alignment vertical="center"/>
    </xf>
    <xf numFmtId="0" fontId="5" fillId="12" borderId="0" xfId="3" applyFill="1">
      <alignment vertical="center"/>
    </xf>
    <xf numFmtId="9" fontId="0" fillId="0" borderId="0" xfId="12" applyFont="1">
      <alignment vertical="center"/>
    </xf>
    <xf numFmtId="0" fontId="6" fillId="9" borderId="0" xfId="0" applyNumberFormat="1" applyFont="1" applyFill="1" applyAlignment="1">
      <alignment vertical="center" wrapText="1"/>
    </xf>
    <xf numFmtId="0" fontId="6" fillId="9" borderId="1" xfId="0" applyNumberFormat="1" applyFont="1" applyFill="1" applyBorder="1" applyAlignment="1">
      <alignment vertical="center" wrapText="1"/>
    </xf>
    <xf numFmtId="0" fontId="6" fillId="4" borderId="11" xfId="0" applyNumberFormat="1" applyFont="1" applyFill="1" applyBorder="1" applyAlignment="1">
      <alignment vertical="center" wrapText="1"/>
    </xf>
    <xf numFmtId="0" fontId="6" fillId="6" borderId="4" xfId="0" applyNumberFormat="1" applyFont="1" applyFill="1" applyBorder="1" applyAlignment="1">
      <alignment vertical="center" wrapText="1"/>
    </xf>
    <xf numFmtId="0" fontId="5" fillId="0" borderId="0" xfId="3" applyAlignment="1">
      <alignment horizontal="left" vertical="center"/>
    </xf>
    <xf numFmtId="0" fontId="5" fillId="0" borderId="0" xfId="3" applyAlignment="1">
      <alignment horizontal="left" vertical="center" wrapText="1"/>
    </xf>
    <xf numFmtId="0" fontId="0" fillId="0" borderId="0" xfId="3" applyFont="1" applyAlignment="1">
      <alignment horizontal="left" vertical="center"/>
    </xf>
    <xf numFmtId="0" fontId="6" fillId="7" borderId="4" xfId="0" applyNumberFormat="1" applyFont="1" applyFill="1" applyBorder="1">
      <alignment vertical="center"/>
    </xf>
    <xf numFmtId="0" fontId="6" fillId="6" borderId="7" xfId="0" applyNumberFormat="1" applyFont="1" applyFill="1" applyBorder="1" applyAlignment="1">
      <alignment vertical="center" wrapText="1"/>
    </xf>
    <xf numFmtId="0" fontId="6" fillId="6" borderId="4" xfId="0" applyNumberFormat="1" applyFont="1" applyFill="1" applyBorder="1" applyAlignment="1">
      <alignment horizontal="right" vertical="center" wrapText="1"/>
    </xf>
    <xf numFmtId="0" fontId="0" fillId="13" borderId="0" xfId="0" applyNumberFormat="1" applyFill="1" applyAlignment="1">
      <alignment horizontal="left" vertical="center"/>
    </xf>
    <xf numFmtId="0" fontId="6" fillId="9" borderId="11" xfId="0" applyNumberFormat="1" applyFont="1" applyFill="1" applyBorder="1" applyAlignment="1">
      <alignment vertical="center" wrapText="1"/>
    </xf>
    <xf numFmtId="49" fontId="0" fillId="13" borderId="0" xfId="0" applyNumberFormat="1" applyFill="1" applyAlignment="1">
      <alignment horizontal="left" vertical="center"/>
    </xf>
    <xf numFmtId="176" fontId="0" fillId="13" borderId="0" xfId="0" applyNumberFormat="1" applyFill="1" applyAlignment="1">
      <alignment horizontal="left" vertical="center"/>
    </xf>
    <xf numFmtId="176" fontId="0" fillId="0" borderId="0" xfId="0" applyNumberFormat="1" applyAlignment="1">
      <alignment horizontal="left" vertical="center"/>
    </xf>
    <xf numFmtId="0" fontId="0" fillId="0" borderId="0" xfId="0" applyNumberFormat="1" applyAlignment="1">
      <alignment horizontal="left" vertical="center"/>
    </xf>
    <xf numFmtId="177" fontId="0" fillId="13" borderId="0" xfId="0" applyNumberFormat="1" applyFill="1" applyAlignment="1">
      <alignment horizontal="left" vertical="center"/>
    </xf>
    <xf numFmtId="178" fontId="0" fillId="13" borderId="0" xfId="0" applyNumberFormat="1" applyFill="1" applyAlignment="1">
      <alignment horizontal="left" vertical="center"/>
    </xf>
    <xf numFmtId="0" fontId="6" fillId="10" borderId="4" xfId="0" applyNumberFormat="1" applyFont="1" applyFill="1" applyBorder="1" applyAlignment="1">
      <alignment vertical="center" wrapText="1"/>
    </xf>
    <xf numFmtId="14" fontId="0" fillId="13" borderId="0" xfId="0" applyNumberFormat="1" applyFill="1" applyAlignment="1">
      <alignment horizontal="left" vertical="center"/>
    </xf>
    <xf numFmtId="0" fontId="6" fillId="4" borderId="4" xfId="0" applyNumberFormat="1" applyFont="1" applyFill="1" applyBorder="1" applyAlignment="1">
      <alignment horizontal="left" vertical="center" wrapText="1"/>
    </xf>
    <xf numFmtId="49" fontId="0" fillId="0" borderId="0" xfId="0" applyNumberFormat="1" applyAlignment="1">
      <alignment horizontal="left" vertical="center"/>
    </xf>
    <xf numFmtId="0" fontId="11" fillId="0" borderId="0" xfId="11" applyFont="1">
      <alignment vertical="center"/>
    </xf>
    <xf numFmtId="0" fontId="11" fillId="0" borderId="0" xfId="11" applyFont="1" applyAlignment="1">
      <alignment horizontal="right" vertical="center"/>
    </xf>
    <xf numFmtId="0" fontId="11" fillId="0" borderId="0" xfId="11" applyFont="1" applyAlignment="1">
      <alignment vertical="top"/>
    </xf>
    <xf numFmtId="0" fontId="11" fillId="0" borderId="0" xfId="11" applyFont="1" applyAlignment="1">
      <alignment horizontal="center" vertical="top"/>
    </xf>
    <xf numFmtId="0" fontId="11" fillId="0" borderId="0" xfId="11" applyFont="1" applyAlignment="1">
      <alignment horizontal="left" vertical="top"/>
    </xf>
    <xf numFmtId="0" fontId="13" fillId="0" borderId="0" xfId="11" applyFont="1" applyAlignment="1">
      <alignment vertical="top"/>
    </xf>
    <xf numFmtId="0" fontId="13" fillId="0" borderId="0" xfId="11" applyFont="1" applyAlignment="1">
      <alignment horizontal="center" vertical="top"/>
    </xf>
    <xf numFmtId="0" fontId="14" fillId="0" borderId="0" xfId="11" applyFont="1" applyAlignment="1">
      <alignment horizontal="left" vertical="top"/>
    </xf>
    <xf numFmtId="0" fontId="11" fillId="0" borderId="0" xfId="11" applyFont="1" applyAlignment="1">
      <alignment horizontal="right" vertical="top"/>
    </xf>
    <xf numFmtId="0" fontId="15" fillId="0" borderId="0" xfId="11" applyFont="1" applyAlignment="1">
      <alignment vertical="top"/>
    </xf>
    <xf numFmtId="0" fontId="15" fillId="0" borderId="0" xfId="11" applyFont="1" applyAlignment="1">
      <alignment horizontal="center" vertical="top"/>
    </xf>
    <xf numFmtId="0" fontId="16" fillId="0" borderId="0" xfId="11" applyFont="1" applyAlignment="1">
      <alignment horizontal="left" vertical="top"/>
    </xf>
    <xf numFmtId="0" fontId="15" fillId="0" borderId="0" xfId="11" applyFont="1">
      <alignment vertical="center"/>
    </xf>
    <xf numFmtId="0" fontId="15" fillId="0" borderId="24" xfId="11" applyFont="1" applyBorder="1" applyAlignment="1">
      <alignment horizontal="center" vertical="center"/>
    </xf>
    <xf numFmtId="0" fontId="15" fillId="0" borderId="28" xfId="11" applyFont="1" applyBorder="1" applyAlignment="1">
      <alignment horizontal="center" vertical="center"/>
    </xf>
    <xf numFmtId="0" fontId="15" fillId="0" borderId="29" xfId="11" applyFont="1" applyBorder="1" applyAlignment="1">
      <alignment horizontal="center" vertical="center"/>
    </xf>
    <xf numFmtId="0" fontId="15" fillId="0" borderId="32" xfId="11" applyFont="1" applyBorder="1" applyAlignment="1">
      <alignment horizontal="center" vertical="top"/>
    </xf>
    <xf numFmtId="0" fontId="15" fillId="0" borderId="14" xfId="11" applyFont="1" applyBorder="1" applyAlignment="1">
      <alignment horizontal="center" vertical="top"/>
    </xf>
    <xf numFmtId="0" fontId="15" fillId="0" borderId="31" xfId="11" applyFont="1" applyBorder="1" applyAlignment="1">
      <alignment horizontal="center" vertical="top"/>
    </xf>
    <xf numFmtId="0" fontId="15" fillId="0" borderId="30" xfId="11" applyFont="1" applyBorder="1" applyAlignment="1">
      <alignment horizontal="center" vertical="top"/>
    </xf>
    <xf numFmtId="0" fontId="15" fillId="0" borderId="11" xfId="11" applyFont="1" applyBorder="1" applyAlignment="1">
      <alignment horizontal="center" vertical="top"/>
    </xf>
    <xf numFmtId="0" fontId="15" fillId="0" borderId="5" xfId="11" applyFont="1" applyBorder="1" applyAlignment="1">
      <alignment horizontal="center" vertical="top"/>
    </xf>
    <xf numFmtId="0" fontId="15" fillId="0" borderId="8" xfId="11" applyFont="1" applyBorder="1" applyAlignment="1">
      <alignment horizontal="center" vertical="top"/>
    </xf>
    <xf numFmtId="0" fontId="15" fillId="0" borderId="39" xfId="11" applyFont="1" applyBorder="1" applyAlignment="1">
      <alignment horizontal="center" vertical="top"/>
    </xf>
    <xf numFmtId="0" fontId="15" fillId="0" borderId="1" xfId="11" applyFont="1" applyBorder="1" applyAlignment="1">
      <alignment horizontal="center" vertical="top"/>
    </xf>
    <xf numFmtId="0" fontId="15" fillId="0" borderId="12" xfId="11" applyFont="1" applyBorder="1" applyAlignment="1">
      <alignment horizontal="center" vertical="top"/>
    </xf>
    <xf numFmtId="0" fontId="15" fillId="0" borderId="2" xfId="11" applyFont="1" applyBorder="1" applyAlignment="1">
      <alignment horizontal="center" vertical="top"/>
    </xf>
    <xf numFmtId="0" fontId="15" fillId="0" borderId="40" xfId="11" applyFont="1" applyBorder="1" applyAlignment="1">
      <alignment horizontal="center" vertical="top"/>
    </xf>
    <xf numFmtId="0" fontId="15" fillId="0" borderId="7" xfId="11" applyFont="1" applyBorder="1" applyAlignment="1">
      <alignment horizontal="center" vertical="top"/>
    </xf>
    <xf numFmtId="0" fontId="15" fillId="0" borderId="9" xfId="11" applyFont="1" applyBorder="1" applyAlignment="1">
      <alignment horizontal="center" vertical="top"/>
    </xf>
    <xf numFmtId="0" fontId="15" fillId="0" borderId="36" xfId="11" applyFont="1" applyBorder="1" applyAlignment="1">
      <alignment horizontal="center" vertical="top"/>
    </xf>
    <xf numFmtId="0" fontId="15" fillId="0" borderId="7" xfId="11" applyFont="1" applyBorder="1" applyAlignment="1">
      <alignment horizontal="center" vertical="top" wrapText="1"/>
    </xf>
    <xf numFmtId="0" fontId="15" fillId="0" borderId="45" xfId="11" applyFont="1" applyBorder="1" applyAlignment="1">
      <alignment horizontal="center" vertical="top"/>
    </xf>
    <xf numFmtId="0" fontId="15" fillId="0" borderId="46" xfId="11" applyFont="1" applyBorder="1" applyAlignment="1">
      <alignment horizontal="center" vertical="top"/>
    </xf>
    <xf numFmtId="0" fontId="15" fillId="0" borderId="44" xfId="11" applyFont="1" applyBorder="1" applyAlignment="1">
      <alignment horizontal="center" vertical="top"/>
    </xf>
    <xf numFmtId="0" fontId="15" fillId="0" borderId="43" xfId="11" applyFont="1" applyBorder="1" applyAlignment="1">
      <alignment horizontal="center" vertical="top"/>
    </xf>
    <xf numFmtId="0" fontId="15" fillId="0" borderId="33" xfId="11" applyFont="1" applyBorder="1" applyAlignment="1">
      <alignment horizontal="center" vertical="top"/>
    </xf>
    <xf numFmtId="0" fontId="15" fillId="0" borderId="11" xfId="11" applyFont="1" applyBorder="1" applyAlignment="1">
      <alignment horizontal="center" vertical="top" wrapText="1"/>
    </xf>
    <xf numFmtId="0" fontId="13" fillId="0" borderId="0" xfId="11" applyFont="1" applyAlignment="1">
      <alignment horizontal="left" vertical="top"/>
    </xf>
    <xf numFmtId="0" fontId="15" fillId="0" borderId="0" xfId="11" applyFont="1" applyAlignment="1">
      <alignment horizontal="left" vertical="top"/>
    </xf>
    <xf numFmtId="0" fontId="13" fillId="0" borderId="0" xfId="11" applyFont="1" applyAlignment="1">
      <alignment vertical="top" wrapText="1"/>
    </xf>
    <xf numFmtId="0" fontId="14" fillId="0" borderId="0" xfId="11" applyFont="1" applyAlignment="1">
      <alignment vertical="top" wrapText="1"/>
    </xf>
    <xf numFmtId="0" fontId="15" fillId="0" borderId="0" xfId="11" applyFont="1" applyAlignment="1">
      <alignment vertical="top" wrapText="1"/>
    </xf>
    <xf numFmtId="0" fontId="16" fillId="0" borderId="0" xfId="11" applyFont="1" applyAlignment="1">
      <alignment vertical="top" wrapText="1"/>
    </xf>
    <xf numFmtId="0" fontId="15" fillId="0" borderId="7" xfId="11" applyFont="1" applyBorder="1" applyAlignment="1">
      <alignment vertical="top"/>
    </xf>
    <xf numFmtId="0" fontId="15" fillId="0" borderId="25" xfId="11" applyFont="1" applyBorder="1" applyAlignment="1">
      <alignment horizontal="center" vertical="top"/>
    </xf>
    <xf numFmtId="0" fontId="15" fillId="0" borderId="26" xfId="11" applyFont="1" applyBorder="1" applyAlignment="1">
      <alignment horizontal="center" vertical="top"/>
    </xf>
    <xf numFmtId="0" fontId="15" fillId="0" borderId="52" xfId="11" applyFont="1" applyBorder="1" applyAlignment="1">
      <alignment horizontal="center" vertical="top"/>
    </xf>
    <xf numFmtId="0" fontId="15" fillId="0" borderId="51" xfId="11" applyFont="1" applyBorder="1" applyAlignment="1">
      <alignment horizontal="center" vertical="top"/>
    </xf>
    <xf numFmtId="0" fontId="15" fillId="0" borderId="2" xfId="11" applyFont="1" applyBorder="1" applyAlignment="1">
      <alignment horizontal="center" vertical="top" wrapText="1"/>
    </xf>
    <xf numFmtId="0" fontId="15" fillId="0" borderId="9" xfId="11" applyFont="1" applyBorder="1" applyAlignment="1">
      <alignment horizontal="center" vertical="top" wrapText="1"/>
    </xf>
    <xf numFmtId="0" fontId="15" fillId="0" borderId="7" xfId="11" applyFont="1" applyBorder="1" applyAlignment="1">
      <alignment vertical="top" wrapText="1"/>
    </xf>
    <xf numFmtId="0" fontId="15" fillId="0" borderId="36" xfId="11" applyFont="1" applyBorder="1" applyAlignment="1">
      <alignment horizontal="center" vertical="top" wrapText="1"/>
    </xf>
    <xf numFmtId="0" fontId="15" fillId="0" borderId="8" xfId="11" applyFont="1" applyBorder="1" applyAlignment="1">
      <alignment horizontal="center" vertical="top" wrapText="1"/>
    </xf>
    <xf numFmtId="0" fontId="15" fillId="0" borderId="39" xfId="11" applyFont="1" applyBorder="1" applyAlignment="1">
      <alignment horizontal="center" vertical="top" wrapText="1"/>
    </xf>
    <xf numFmtId="0" fontId="15" fillId="0" borderId="45" xfId="11" applyFont="1" applyBorder="1" applyAlignment="1">
      <alignment horizontal="center" vertical="top" wrapText="1"/>
    </xf>
    <xf numFmtId="0" fontId="15" fillId="0" borderId="44" xfId="11" applyFont="1" applyBorder="1" applyAlignment="1">
      <alignment horizontal="center" vertical="top" wrapText="1"/>
    </xf>
    <xf numFmtId="0" fontId="15" fillId="0" borderId="45" xfId="11" applyFont="1" applyBorder="1" applyAlignment="1">
      <alignment vertical="top" wrapText="1"/>
    </xf>
    <xf numFmtId="0" fontId="15" fillId="0" borderId="43" xfId="11" applyFont="1" applyBorder="1" applyAlignment="1">
      <alignment horizontal="center" vertical="top" wrapText="1"/>
    </xf>
    <xf numFmtId="0" fontId="15" fillId="0" borderId="9" xfId="11" applyFont="1" applyBorder="1" applyAlignment="1">
      <alignment vertical="top"/>
    </xf>
    <xf numFmtId="0" fontId="15" fillId="0" borderId="8" xfId="11" applyFont="1" applyBorder="1" applyAlignment="1">
      <alignment vertical="top"/>
    </xf>
    <xf numFmtId="0" fontId="16" fillId="0" borderId="21" xfId="11" applyFont="1" applyBorder="1" applyAlignment="1">
      <alignment horizontal="left" vertical="top"/>
    </xf>
    <xf numFmtId="0" fontId="16" fillId="0" borderId="37" xfId="11" applyFont="1" applyBorder="1" applyAlignment="1">
      <alignment horizontal="left" vertical="top"/>
    </xf>
    <xf numFmtId="0" fontId="16" fillId="0" borderId="27" xfId="11" applyFont="1" applyBorder="1" applyAlignment="1">
      <alignment horizontal="left" vertical="top"/>
    </xf>
    <xf numFmtId="0" fontId="15" fillId="0" borderId="68" xfId="11" applyFont="1" applyBorder="1" applyAlignment="1">
      <alignment vertical="top" wrapText="1"/>
    </xf>
    <xf numFmtId="0" fontId="15" fillId="0" borderId="2" xfId="11" applyFont="1" applyBorder="1" applyAlignment="1">
      <alignment horizontal="distributed" vertical="top" wrapText="1"/>
    </xf>
    <xf numFmtId="0" fontId="15" fillId="0" borderId="0" xfId="11" applyFont="1" applyAlignment="1">
      <alignment horizontal="distributed" vertical="top" wrapText="1"/>
    </xf>
    <xf numFmtId="0" fontId="16" fillId="0" borderId="37" xfId="11" applyFont="1" applyBorder="1" applyAlignment="1">
      <alignment vertical="top" wrapText="1"/>
    </xf>
    <xf numFmtId="0" fontId="16" fillId="0" borderId="41" xfId="11" applyFont="1" applyBorder="1" applyAlignment="1">
      <alignment vertical="top" wrapText="1"/>
    </xf>
    <xf numFmtId="0" fontId="16" fillId="0" borderId="21" xfId="11" applyFont="1" applyBorder="1" applyAlignment="1">
      <alignment vertical="top" wrapText="1"/>
    </xf>
    <xf numFmtId="0" fontId="15" fillId="0" borderId="42" xfId="11" applyFont="1" applyBorder="1" applyAlignment="1">
      <alignment horizontal="center" vertical="top" wrapText="1"/>
    </xf>
    <xf numFmtId="0" fontId="15" fillId="0" borderId="9" xfId="11" applyFont="1" applyBorder="1" applyAlignment="1">
      <alignment vertical="top" wrapText="1"/>
    </xf>
    <xf numFmtId="0" fontId="15" fillId="0" borderId="8" xfId="11" applyFont="1" applyBorder="1" applyAlignment="1">
      <alignment vertical="top" wrapText="1"/>
    </xf>
    <xf numFmtId="0" fontId="15" fillId="0" borderId="38" xfId="11" applyFont="1" applyBorder="1" applyAlignment="1">
      <alignment vertical="top" wrapText="1"/>
    </xf>
    <xf numFmtId="0" fontId="15" fillId="0" borderId="42" xfId="11" applyFont="1" applyBorder="1" applyAlignment="1">
      <alignment vertical="top" wrapText="1"/>
    </xf>
    <xf numFmtId="0" fontId="15" fillId="0" borderId="2" xfId="11" applyFont="1" applyBorder="1" applyAlignment="1">
      <alignment vertical="top"/>
    </xf>
    <xf numFmtId="0" fontId="15" fillId="0" borderId="6" xfId="11" applyFont="1" applyBorder="1" applyAlignment="1">
      <alignment vertical="top"/>
    </xf>
    <xf numFmtId="0" fontId="15" fillId="0" borderId="1" xfId="11" applyFont="1" applyBorder="1" applyAlignment="1">
      <alignment horizontal="center" vertical="top" wrapText="1"/>
    </xf>
    <xf numFmtId="0" fontId="15" fillId="0" borderId="13" xfId="11" applyFont="1" applyBorder="1" applyAlignment="1">
      <alignment horizontal="center" vertical="top"/>
    </xf>
    <xf numFmtId="0" fontId="15" fillId="0" borderId="0" xfId="11" applyFont="1" applyAlignment="1">
      <alignment horizontal="center" vertical="top" wrapText="1"/>
    </xf>
    <xf numFmtId="0" fontId="15" fillId="0" borderId="0" xfId="11" applyFont="1" applyAlignment="1">
      <alignment horizontal="center" vertical="top" textRotation="255"/>
    </xf>
    <xf numFmtId="0" fontId="15" fillId="0" borderId="0" xfId="11" applyFont="1" applyAlignment="1">
      <alignment horizontal="distributed" vertical="top"/>
    </xf>
    <xf numFmtId="0" fontId="15" fillId="0" borderId="0" xfId="11" applyFont="1" applyAlignment="1">
      <alignment horizontal="left" vertical="top" wrapText="1"/>
    </xf>
    <xf numFmtId="0" fontId="16" fillId="0" borderId="47" xfId="11" applyFont="1" applyBorder="1" applyAlignment="1">
      <alignment vertical="top" wrapText="1"/>
    </xf>
    <xf numFmtId="0" fontId="15" fillId="0" borderId="65" xfId="11" applyFont="1" applyBorder="1" applyAlignment="1">
      <alignment vertical="center" textRotation="255" shrinkToFit="1"/>
    </xf>
    <xf numFmtId="0" fontId="15" fillId="0" borderId="65" xfId="11" applyFont="1" applyBorder="1" applyAlignment="1">
      <alignment vertical="top"/>
    </xf>
    <xf numFmtId="0" fontId="15" fillId="0" borderId="65" xfId="11" applyFont="1" applyBorder="1" applyAlignment="1">
      <alignment horizontal="center" vertical="top"/>
    </xf>
    <xf numFmtId="0" fontId="15" fillId="0" borderId="65" xfId="11" applyFont="1" applyBorder="1" applyAlignment="1">
      <alignment horizontal="center" vertical="top" wrapText="1"/>
    </xf>
    <xf numFmtId="0" fontId="15" fillId="0" borderId="65" xfId="11" applyFont="1" applyBorder="1" applyAlignment="1">
      <alignment horizontal="left" vertical="top" wrapText="1"/>
    </xf>
    <xf numFmtId="0" fontId="16" fillId="0" borderId="65" xfId="11" applyFont="1" applyBorder="1" applyAlignment="1">
      <alignment vertical="top" wrapText="1"/>
    </xf>
    <xf numFmtId="0" fontId="15" fillId="0" borderId="65" xfId="11" applyFont="1" applyBorder="1" applyAlignment="1">
      <alignment vertical="top" wrapText="1"/>
    </xf>
    <xf numFmtId="0" fontId="15" fillId="0" borderId="0" xfId="11" applyFont="1" applyAlignment="1">
      <alignment vertical="center" textRotation="255" shrinkToFit="1"/>
    </xf>
    <xf numFmtId="0" fontId="11" fillId="0" borderId="0" xfId="11" applyFont="1" applyAlignment="1">
      <alignment vertical="top" wrapText="1"/>
    </xf>
    <xf numFmtId="0" fontId="15" fillId="0" borderId="44" xfId="11" applyFont="1" applyBorder="1" applyAlignment="1">
      <alignment vertical="top" wrapText="1"/>
    </xf>
    <xf numFmtId="0" fontId="15" fillId="0" borderId="7" xfId="11" applyFont="1" applyBorder="1" applyAlignment="1">
      <alignment horizontal="left" vertical="top" wrapText="1"/>
    </xf>
    <xf numFmtId="0" fontId="15" fillId="0" borderId="32" xfId="11" applyFont="1" applyBorder="1" applyAlignment="1">
      <alignment horizontal="left" vertical="top"/>
    </xf>
    <xf numFmtId="0" fontId="15" fillId="0" borderId="7" xfId="11" applyFont="1" applyBorder="1" applyAlignment="1">
      <alignment horizontal="left" vertical="top"/>
    </xf>
    <xf numFmtId="0" fontId="15" fillId="0" borderId="1" xfId="11" applyFont="1" applyBorder="1" applyAlignment="1">
      <alignment horizontal="left" vertical="top" wrapText="1"/>
    </xf>
    <xf numFmtId="0" fontId="15" fillId="0" borderId="11" xfId="11" applyFont="1" applyBorder="1" applyAlignment="1">
      <alignment horizontal="left" vertical="top"/>
    </xf>
    <xf numFmtId="0" fontId="15" fillId="0" borderId="1" xfId="11" applyFont="1" applyBorder="1" applyAlignment="1">
      <alignment horizontal="left" vertical="top"/>
    </xf>
    <xf numFmtId="0" fontId="15" fillId="0" borderId="45" xfId="11" applyFont="1" applyBorder="1" applyAlignment="1">
      <alignment horizontal="left" vertical="top"/>
    </xf>
    <xf numFmtId="0" fontId="15" fillId="0" borderId="11" xfId="11" applyFont="1" applyBorder="1" applyAlignment="1">
      <alignment horizontal="left" vertical="top" wrapText="1"/>
    </xf>
    <xf numFmtId="0" fontId="15" fillId="0" borderId="45" xfId="11" applyFont="1" applyBorder="1" applyAlignment="1">
      <alignment horizontal="left" vertical="top" wrapText="1"/>
    </xf>
    <xf numFmtId="0" fontId="15" fillId="0" borderId="25" xfId="11" applyFont="1" applyBorder="1" applyAlignment="1">
      <alignment horizontal="left" vertical="top"/>
    </xf>
    <xf numFmtId="0" fontId="16" fillId="0" borderId="37" xfId="11" applyFont="1" applyBorder="1" applyAlignment="1">
      <alignment horizontal="left" vertical="top" wrapText="1"/>
    </xf>
    <xf numFmtId="0" fontId="16" fillId="0" borderId="41" xfId="11" applyFont="1" applyBorder="1" applyAlignment="1">
      <alignment horizontal="left" vertical="top" wrapText="1"/>
    </xf>
    <xf numFmtId="0" fontId="15" fillId="0" borderId="11" xfId="11" applyFont="1" applyBorder="1" applyAlignment="1">
      <alignment horizontal="distributed" vertical="top" wrapText="1"/>
    </xf>
    <xf numFmtId="0" fontId="16" fillId="0" borderId="34" xfId="11" applyFont="1" applyBorder="1" applyAlignment="1">
      <alignment vertical="top" wrapText="1"/>
    </xf>
    <xf numFmtId="0" fontId="15" fillId="0" borderId="8" xfId="11" applyFont="1" applyBorder="1" applyAlignment="1">
      <alignment horizontal="distributed" vertical="top"/>
    </xf>
    <xf numFmtId="0" fontId="11" fillId="0" borderId="7" xfId="11" applyFont="1" applyBorder="1" applyAlignment="1">
      <alignment vertical="top" wrapText="1"/>
    </xf>
    <xf numFmtId="0" fontId="11" fillId="0" borderId="14" xfId="11" applyFont="1" applyBorder="1" applyAlignment="1">
      <alignment vertical="top" wrapText="1"/>
    </xf>
    <xf numFmtId="0" fontId="16" fillId="0" borderId="14" xfId="11" applyFont="1" applyBorder="1" applyAlignment="1">
      <alignment horizontal="left" vertical="top"/>
    </xf>
    <xf numFmtId="0" fontId="17" fillId="0" borderId="5" xfId="11" applyFont="1" applyBorder="1" applyAlignment="1">
      <alignment horizontal="left" vertical="top"/>
    </xf>
    <xf numFmtId="0" fontId="17" fillId="0" borderId="12" xfId="11" applyFont="1" applyBorder="1" applyAlignment="1">
      <alignment horizontal="left" vertical="top"/>
    </xf>
    <xf numFmtId="0" fontId="17" fillId="0" borderId="14" xfId="11" applyFont="1" applyBorder="1" applyAlignment="1">
      <alignment horizontal="left" vertical="top"/>
    </xf>
    <xf numFmtId="0" fontId="17" fillId="0" borderId="14" xfId="11" applyFont="1" applyBorder="1" applyAlignment="1">
      <alignment vertical="top"/>
    </xf>
    <xf numFmtId="0" fontId="17" fillId="0" borderId="14" xfId="11" applyFont="1" applyBorder="1" applyAlignment="1">
      <alignment horizontal="center" vertical="top"/>
    </xf>
    <xf numFmtId="0" fontId="17" fillId="0" borderId="5" xfId="11" applyFont="1" applyBorder="1" applyAlignment="1">
      <alignment horizontal="center" vertical="top"/>
    </xf>
    <xf numFmtId="0" fontId="17" fillId="0" borderId="46" xfId="11" applyFont="1" applyBorder="1" applyAlignment="1">
      <alignment horizontal="center" vertical="top"/>
    </xf>
    <xf numFmtId="0" fontId="16" fillId="0" borderId="33" xfId="11" applyFont="1" applyBorder="1" applyAlignment="1">
      <alignment horizontal="left" vertical="top" wrapText="1"/>
    </xf>
    <xf numFmtId="0" fontId="17" fillId="0" borderId="14" xfId="11" applyFont="1" applyBorder="1" applyAlignment="1">
      <alignment horizontal="left" vertical="top" wrapText="1"/>
    </xf>
    <xf numFmtId="0" fontId="17" fillId="0" borderId="14" xfId="11" applyFont="1" applyBorder="1" applyAlignment="1">
      <alignment horizontal="center" vertical="top" wrapText="1"/>
    </xf>
    <xf numFmtId="0" fontId="17" fillId="0" borderId="5" xfId="11" applyFont="1" applyBorder="1" applyAlignment="1">
      <alignment horizontal="center" vertical="top" wrapText="1"/>
    </xf>
    <xf numFmtId="0" fontId="17" fillId="0" borderId="12" xfId="11" applyFont="1" applyBorder="1" applyAlignment="1">
      <alignment horizontal="left" vertical="top" wrapText="1"/>
    </xf>
    <xf numFmtId="0" fontId="17" fillId="0" borderId="5" xfId="11" applyFont="1" applyBorder="1" applyAlignment="1">
      <alignment horizontal="left" vertical="top" shrinkToFit="1"/>
    </xf>
    <xf numFmtId="0" fontId="17" fillId="0" borderId="5" xfId="11" applyFont="1" applyBorder="1" applyAlignment="1">
      <alignment horizontal="left" vertical="top" wrapText="1"/>
    </xf>
    <xf numFmtId="0" fontId="17" fillId="0" borderId="46" xfId="11" applyFont="1" applyBorder="1" applyAlignment="1">
      <alignment horizontal="left" vertical="top" wrapText="1"/>
    </xf>
    <xf numFmtId="0" fontId="17" fillId="0" borderId="0" xfId="11" applyFont="1" applyAlignment="1">
      <alignment vertical="top"/>
    </xf>
    <xf numFmtId="0" fontId="17" fillId="0" borderId="0" xfId="11" applyFont="1" applyAlignment="1">
      <alignment vertical="top" wrapText="1"/>
    </xf>
    <xf numFmtId="0" fontId="16" fillId="0" borderId="33" xfId="11" applyFont="1" applyBorder="1" applyAlignment="1">
      <alignment vertical="top"/>
    </xf>
    <xf numFmtId="0" fontId="17" fillId="0" borderId="12" xfId="11" applyFont="1" applyBorder="1" applyAlignment="1">
      <alignment vertical="top"/>
    </xf>
    <xf numFmtId="0" fontId="17" fillId="0" borderId="14" xfId="11" applyFont="1" applyBorder="1" applyAlignment="1">
      <alignment vertical="top" shrinkToFit="1"/>
    </xf>
    <xf numFmtId="0" fontId="17" fillId="0" borderId="5" xfId="11" applyFont="1" applyBorder="1" applyAlignment="1">
      <alignment vertical="top"/>
    </xf>
    <xf numFmtId="0" fontId="17" fillId="0" borderId="46" xfId="11" applyFont="1" applyBorder="1" applyAlignment="1">
      <alignment vertical="top"/>
    </xf>
    <xf numFmtId="0" fontId="17" fillId="0" borderId="5" xfId="11" applyFont="1" applyBorder="1" applyAlignment="1">
      <alignment vertical="top" shrinkToFit="1"/>
    </xf>
    <xf numFmtId="0" fontId="17" fillId="0" borderId="0" xfId="11" applyFont="1" applyAlignment="1">
      <alignment horizontal="left" vertical="top"/>
    </xf>
    <xf numFmtId="0" fontId="8" fillId="15" borderId="4" xfId="0" applyNumberFormat="1" applyFont="1" applyFill="1" applyBorder="1" applyAlignment="1" applyProtection="1">
      <alignment horizontal="center" vertical="center"/>
      <protection locked="0" hidden="1"/>
    </xf>
    <xf numFmtId="0" fontId="16" fillId="0" borderId="14" xfId="11" applyFont="1" applyBorder="1" applyAlignment="1">
      <alignment vertical="top"/>
    </xf>
    <xf numFmtId="0" fontId="17" fillId="0" borderId="26" xfId="11" applyFont="1" applyBorder="1" applyAlignment="1">
      <alignment vertical="top"/>
    </xf>
    <xf numFmtId="0" fontId="15" fillId="0" borderId="14" xfId="11" applyFont="1" applyBorder="1" applyAlignment="1">
      <alignment vertical="top" wrapText="1"/>
    </xf>
    <xf numFmtId="0" fontId="15" fillId="0" borderId="11" xfId="11" applyFont="1" applyBorder="1" applyAlignment="1">
      <alignment vertical="top" wrapText="1"/>
    </xf>
    <xf numFmtId="0" fontId="15" fillId="0" borderId="5" xfId="11" applyFont="1" applyBorder="1" applyAlignment="1">
      <alignment vertical="top" wrapText="1"/>
    </xf>
    <xf numFmtId="0" fontId="16" fillId="0" borderId="12" xfId="11" applyFont="1" applyBorder="1" applyAlignment="1">
      <alignment vertical="top"/>
    </xf>
    <xf numFmtId="0" fontId="16" fillId="0" borderId="46" xfId="11" applyFont="1" applyBorder="1" applyAlignment="1">
      <alignment vertical="top" shrinkToFit="1"/>
    </xf>
    <xf numFmtId="0" fontId="16" fillId="0" borderId="5" xfId="11" applyFont="1" applyBorder="1" applyAlignment="1">
      <alignment vertical="top"/>
    </xf>
    <xf numFmtId="0" fontId="16" fillId="0" borderId="37" xfId="11" applyFont="1" applyBorder="1" applyAlignment="1">
      <alignment vertical="top"/>
    </xf>
    <xf numFmtId="0" fontId="16" fillId="0" borderId="33" xfId="11" applyFont="1" applyBorder="1" applyAlignment="1">
      <alignment horizontal="left" vertical="top"/>
    </xf>
    <xf numFmtId="0" fontId="15" fillId="0" borderId="71" xfId="11" applyFont="1" applyBorder="1" applyAlignment="1">
      <alignment horizontal="center" vertical="top"/>
    </xf>
    <xf numFmtId="0" fontId="15" fillId="0" borderId="72" xfId="11" applyFont="1" applyBorder="1" applyAlignment="1">
      <alignment horizontal="center" vertical="top"/>
    </xf>
    <xf numFmtId="0" fontId="16" fillId="0" borderId="12" xfId="11" applyFont="1" applyBorder="1" applyAlignment="1">
      <alignment horizontal="left" vertical="top"/>
    </xf>
    <xf numFmtId="0" fontId="15" fillId="0" borderId="73" xfId="11" applyFont="1" applyBorder="1" applyAlignment="1">
      <alignment horizontal="center" vertical="top"/>
    </xf>
    <xf numFmtId="0" fontId="15" fillId="0" borderId="68" xfId="11" applyFont="1" applyBorder="1" applyAlignment="1">
      <alignment horizontal="left" vertical="top"/>
    </xf>
    <xf numFmtId="0" fontId="15" fillId="0" borderId="68" xfId="11" applyFont="1" applyBorder="1" applyAlignment="1">
      <alignment horizontal="center" vertical="top"/>
    </xf>
    <xf numFmtId="0" fontId="15" fillId="0" borderId="0" xfId="11" applyFont="1" applyAlignment="1">
      <alignment vertical="top" textRotation="255"/>
    </xf>
    <xf numFmtId="0" fontId="15" fillId="0" borderId="68" xfId="11" applyFont="1" applyBorder="1" applyAlignment="1">
      <alignment vertical="top" textRotation="255"/>
    </xf>
    <xf numFmtId="0" fontId="8" fillId="16" borderId="4" xfId="0" applyNumberFormat="1" applyFont="1" applyFill="1" applyBorder="1" applyAlignment="1" applyProtection="1">
      <alignment horizontal="center" vertical="center"/>
      <protection locked="0" hidden="1"/>
    </xf>
    <xf numFmtId="0" fontId="7" fillId="0" borderId="0" xfId="0" applyNumberFormat="1" applyFont="1" applyAlignment="1">
      <alignment horizontal="left" vertical="center"/>
    </xf>
    <xf numFmtId="0" fontId="22" fillId="0" borderId="0" xfId="11" applyFont="1" applyAlignment="1">
      <alignment vertical="center" wrapText="1"/>
    </xf>
    <xf numFmtId="0" fontId="22" fillId="0" borderId="0" xfId="11" applyFont="1">
      <alignment vertical="center"/>
    </xf>
    <xf numFmtId="0" fontId="23" fillId="0" borderId="0" xfId="20" applyFont="1" applyAlignment="1">
      <alignment vertical="center"/>
    </xf>
    <xf numFmtId="0" fontId="24" fillId="0" borderId="0" xfId="20" applyFont="1" applyAlignment="1">
      <alignment horizontal="right" vertical="center"/>
    </xf>
    <xf numFmtId="0" fontId="25" fillId="0" borderId="0" xfId="20" applyFont="1" applyAlignment="1">
      <alignment vertical="center"/>
    </xf>
    <xf numFmtId="0" fontId="25" fillId="0" borderId="0" xfId="20" applyFont="1" applyAlignment="1">
      <alignment horizontal="center" vertical="center"/>
    </xf>
    <xf numFmtId="0" fontId="26" fillId="0" borderId="0" xfId="20" applyFont="1" applyAlignment="1">
      <alignment vertical="center"/>
    </xf>
    <xf numFmtId="0" fontId="27" fillId="0" borderId="0" xfId="20" applyFont="1" applyAlignment="1">
      <alignment horizontal="left"/>
    </xf>
    <xf numFmtId="0" fontId="27" fillId="0" borderId="0" xfId="20" applyFont="1"/>
    <xf numFmtId="0" fontId="28" fillId="0" borderId="0" xfId="20" applyFont="1" applyAlignment="1">
      <alignment vertical="center"/>
    </xf>
    <xf numFmtId="0" fontId="27" fillId="0" borderId="0" xfId="20" applyFont="1" applyAlignment="1">
      <alignment horizontal="center" vertical="center"/>
    </xf>
    <xf numFmtId="0" fontId="30" fillId="0" borderId="0" xfId="20" applyFont="1" applyAlignment="1">
      <alignment vertical="center"/>
    </xf>
    <xf numFmtId="0" fontId="29" fillId="0" borderId="0" xfId="20" applyFont="1" applyAlignment="1">
      <alignment horizontal="center" vertical="center" shrinkToFit="1"/>
    </xf>
    <xf numFmtId="0" fontId="32" fillId="0" borderId="0" xfId="20" applyFont="1" applyAlignment="1">
      <alignment vertical="center"/>
    </xf>
    <xf numFmtId="0" fontId="29" fillId="0" borderId="0" xfId="20" applyFont="1" applyAlignment="1">
      <alignment horizontal="center" vertical="center"/>
    </xf>
    <xf numFmtId="0" fontId="29" fillId="0" borderId="0" xfId="20" applyFont="1" applyAlignment="1">
      <alignment horizontal="right" vertical="center" shrinkToFit="1"/>
    </xf>
    <xf numFmtId="0" fontId="29" fillId="0" borderId="0" xfId="20" applyFont="1" applyAlignment="1">
      <alignment horizontal="center" wrapText="1"/>
    </xf>
    <xf numFmtId="49" fontId="32" fillId="17" borderId="0" xfId="20" applyNumberFormat="1" applyFont="1" applyFill="1" applyAlignment="1">
      <alignment vertical="center"/>
    </xf>
    <xf numFmtId="0" fontId="32" fillId="0" borderId="0" xfId="20" applyFont="1" applyAlignment="1">
      <alignment horizontal="left" vertical="center"/>
    </xf>
    <xf numFmtId="0" fontId="32" fillId="0" borderId="0" xfId="20" applyFont="1"/>
    <xf numFmtId="0" fontId="29" fillId="0" borderId="0" xfId="20" applyFont="1"/>
    <xf numFmtId="0" fontId="29" fillId="0" borderId="0" xfId="20" applyFont="1" applyAlignment="1">
      <alignment vertical="center"/>
    </xf>
    <xf numFmtId="0" fontId="1" fillId="0" borderId="9" xfId="11" applyBorder="1" applyAlignment="1">
      <alignment vertical="top" wrapText="1"/>
    </xf>
    <xf numFmtId="0" fontId="1" fillId="0" borderId="8" xfId="11" applyBorder="1" applyAlignment="1">
      <alignment vertical="top" wrapText="1"/>
    </xf>
    <xf numFmtId="0" fontId="1" fillId="0" borderId="9" xfId="11" applyBorder="1" applyAlignment="1">
      <alignment vertical="top"/>
    </xf>
    <xf numFmtId="0" fontId="1" fillId="0" borderId="44" xfId="11" applyBorder="1" applyAlignment="1">
      <alignment vertical="top"/>
    </xf>
    <xf numFmtId="0" fontId="38" fillId="0" borderId="9" xfId="11" applyFont="1" applyBorder="1" applyAlignment="1">
      <alignment horizontal="center" vertical="center" wrapText="1"/>
    </xf>
    <xf numFmtId="0" fontId="38" fillId="0" borderId="9" xfId="11" applyFont="1" applyBorder="1" applyAlignment="1">
      <alignment horizontal="distributed" vertical="center" wrapText="1"/>
    </xf>
    <xf numFmtId="0" fontId="39" fillId="0" borderId="0" xfId="0" applyNumberFormat="1" applyFont="1">
      <alignment vertical="center"/>
    </xf>
    <xf numFmtId="9" fontId="0" fillId="0" borderId="0" xfId="0">
      <alignment vertical="center"/>
    </xf>
    <xf numFmtId="0" fontId="15" fillId="0" borderId="24" xfId="11" applyFont="1" applyBorder="1" applyAlignment="1">
      <alignment horizontal="center" vertical="center"/>
    </xf>
    <xf numFmtId="0" fontId="15" fillId="0" borderId="31" xfId="11" applyFont="1" applyBorder="1" applyAlignment="1">
      <alignment horizontal="center" vertical="top"/>
    </xf>
    <xf numFmtId="0" fontId="15" fillId="0" borderId="8" xfId="11" applyFont="1" applyBorder="1" applyAlignment="1">
      <alignment horizontal="center" vertical="top"/>
    </xf>
    <xf numFmtId="0" fontId="15" fillId="0" borderId="9" xfId="11" applyFont="1" applyBorder="1" applyAlignment="1">
      <alignment horizontal="center" vertical="top"/>
    </xf>
    <xf numFmtId="0" fontId="15" fillId="0" borderId="2" xfId="11" applyFont="1" applyBorder="1" applyAlignment="1">
      <alignment horizontal="center" vertical="top"/>
    </xf>
    <xf numFmtId="0" fontId="15" fillId="0" borderId="44" xfId="11" applyFont="1" applyBorder="1" applyAlignment="1">
      <alignment horizontal="center" vertical="top"/>
    </xf>
    <xf numFmtId="0" fontId="15" fillId="0" borderId="7" xfId="11" applyFont="1" applyBorder="1" applyAlignment="1">
      <alignment horizontal="center" vertical="top" wrapText="1"/>
    </xf>
    <xf numFmtId="0" fontId="0" fillId="13" borderId="0" xfId="0" applyNumberFormat="1" applyFill="1" applyAlignment="1">
      <alignment horizontal="left" vertical="center" wrapText="1"/>
    </xf>
    <xf numFmtId="0" fontId="6" fillId="4" borderId="7" xfId="0" applyNumberFormat="1" applyFont="1" applyFill="1" applyBorder="1" applyAlignment="1">
      <alignment vertical="center" wrapText="1"/>
    </xf>
    <xf numFmtId="0" fontId="6" fillId="4" borderId="0" xfId="0" applyNumberFormat="1" applyFont="1" applyFill="1" applyAlignment="1">
      <alignment vertical="center" wrapText="1"/>
    </xf>
    <xf numFmtId="0" fontId="12" fillId="0" borderId="0" xfId="11" applyFont="1" applyAlignment="1">
      <alignment horizontal="left" vertical="center"/>
    </xf>
    <xf numFmtId="0" fontId="11" fillId="0" borderId="0" xfId="11" applyFont="1" applyAlignment="1">
      <alignment horizontal="left" vertical="center" wrapText="1"/>
    </xf>
    <xf numFmtId="0" fontId="11" fillId="0" borderId="4" xfId="11" applyFont="1" applyBorder="1">
      <alignment vertical="center"/>
    </xf>
    <xf numFmtId="0" fontId="11" fillId="14" borderId="4" xfId="11" applyFont="1" applyFill="1" applyBorder="1" applyAlignment="1">
      <alignment horizontal="left" vertical="center"/>
    </xf>
    <xf numFmtId="0" fontId="11" fillId="0" borderId="4" xfId="11" applyFont="1" applyBorder="1" applyAlignment="1">
      <alignment horizontal="left" vertical="center"/>
    </xf>
    <xf numFmtId="0" fontId="11" fillId="0" borderId="1" xfId="11" applyFont="1" applyBorder="1" applyAlignment="1">
      <alignment horizontal="left" vertical="center"/>
    </xf>
    <xf numFmtId="0" fontId="11" fillId="0" borderId="6" xfId="11" applyFont="1" applyBorder="1" applyAlignment="1">
      <alignment horizontal="left" vertical="center"/>
    </xf>
    <xf numFmtId="0" fontId="11" fillId="0" borderId="7" xfId="11" applyFont="1" applyBorder="1" applyAlignment="1">
      <alignment horizontal="left" vertical="center"/>
    </xf>
    <xf numFmtId="0" fontId="11" fillId="0" borderId="0" xfId="11" applyFont="1" applyAlignment="1">
      <alignment horizontal="left" vertical="center"/>
    </xf>
    <xf numFmtId="0" fontId="11" fillId="14" borderId="6" xfId="11" applyFont="1" applyFill="1" applyBorder="1" applyAlignment="1">
      <alignment horizontal="left" vertical="center"/>
    </xf>
    <xf numFmtId="0" fontId="11" fillId="14" borderId="12" xfId="11" applyFont="1" applyFill="1" applyBorder="1" applyAlignment="1">
      <alignment horizontal="left" vertical="center"/>
    </xf>
    <xf numFmtId="0" fontId="11" fillId="14" borderId="0" xfId="11" applyFont="1" applyFill="1" applyAlignment="1">
      <alignment horizontal="left" vertical="center"/>
    </xf>
    <xf numFmtId="0" fontId="11" fillId="14" borderId="14" xfId="11" applyFont="1" applyFill="1" applyBorder="1" applyAlignment="1">
      <alignment horizontal="left" vertical="center"/>
    </xf>
    <xf numFmtId="0" fontId="11" fillId="0" borderId="11" xfId="11" applyFont="1" applyBorder="1" applyAlignment="1">
      <alignment horizontal="left" vertical="center"/>
    </xf>
    <xf numFmtId="0" fontId="11" fillId="0" borderId="13" xfId="11" applyFont="1" applyBorder="1" applyAlignment="1">
      <alignment horizontal="left" vertical="center"/>
    </xf>
    <xf numFmtId="0" fontId="11" fillId="14" borderId="13" xfId="11" applyFont="1" applyFill="1" applyBorder="1" applyAlignment="1">
      <alignment horizontal="left" vertical="center"/>
    </xf>
    <xf numFmtId="0" fontId="11" fillId="14" borderId="5" xfId="11" applyFont="1" applyFill="1" applyBorder="1" applyAlignment="1">
      <alignment horizontal="left" vertical="center"/>
    </xf>
    <xf numFmtId="0" fontId="11" fillId="0" borderId="4" xfId="11" applyFont="1" applyBorder="1" applyAlignment="1">
      <alignment horizontal="center" vertical="center"/>
    </xf>
    <xf numFmtId="0" fontId="11" fillId="0" borderId="4" xfId="11" applyFont="1" applyBorder="1" applyAlignment="1">
      <alignment horizontal="center" vertical="center" wrapText="1"/>
    </xf>
    <xf numFmtId="0" fontId="11" fillId="0" borderId="0" xfId="11" applyFont="1" applyAlignment="1">
      <alignment horizontal="left" vertical="top"/>
    </xf>
    <xf numFmtId="0" fontId="11" fillId="0" borderId="0" xfId="11" applyFont="1" applyAlignment="1">
      <alignment horizontal="left" vertical="top" wrapText="1"/>
    </xf>
    <xf numFmtId="0" fontId="15" fillId="0" borderId="2" xfId="11" applyFont="1" applyBorder="1" applyAlignment="1">
      <alignment horizontal="distributed" vertical="top" wrapText="1"/>
    </xf>
    <xf numFmtId="0" fontId="15" fillId="0" borderId="9" xfId="11" applyFont="1" applyBorder="1" applyAlignment="1">
      <alignment horizontal="distributed" vertical="top" wrapText="1"/>
    </xf>
    <xf numFmtId="0" fontId="15" fillId="0" borderId="44" xfId="11" applyFont="1" applyBorder="1" applyAlignment="1">
      <alignment horizontal="distributed" vertical="top" wrapText="1"/>
    </xf>
    <xf numFmtId="0" fontId="15" fillId="0" borderId="9" xfId="11" applyFont="1" applyBorder="1" applyAlignment="1">
      <alignment horizontal="distributed" vertical="top"/>
    </xf>
    <xf numFmtId="0" fontId="15" fillId="0" borderId="44" xfId="11" applyFont="1" applyBorder="1" applyAlignment="1">
      <alignment horizontal="distributed" vertical="top"/>
    </xf>
    <xf numFmtId="0" fontId="16" fillId="0" borderId="37" xfId="11" applyFont="1" applyBorder="1" applyAlignment="1">
      <alignment horizontal="left" vertical="top" wrapText="1"/>
    </xf>
    <xf numFmtId="0" fontId="15" fillId="0" borderId="2" xfId="11" applyFont="1" applyBorder="1" applyAlignment="1">
      <alignment horizontal="center" vertical="top"/>
    </xf>
    <xf numFmtId="0" fontId="15" fillId="0" borderId="9" xfId="11" applyFont="1" applyBorder="1" applyAlignment="1">
      <alignment horizontal="center" vertical="top"/>
    </xf>
    <xf numFmtId="0" fontId="15" fillId="0" borderId="44" xfId="11" applyFont="1" applyBorder="1" applyAlignment="1">
      <alignment horizontal="center" vertical="top"/>
    </xf>
    <xf numFmtId="0" fontId="15" fillId="0" borderId="35" xfId="11" applyFont="1" applyBorder="1" applyAlignment="1">
      <alignment horizontal="center" vertical="top"/>
    </xf>
    <xf numFmtId="0" fontId="15" fillId="0" borderId="38" xfId="11" applyFont="1" applyBorder="1" applyAlignment="1">
      <alignment horizontal="center" vertical="top"/>
    </xf>
    <xf numFmtId="0" fontId="15" fillId="0" borderId="48" xfId="11" applyFont="1" applyBorder="1" applyAlignment="1">
      <alignment horizontal="center" vertical="top"/>
    </xf>
    <xf numFmtId="0" fontId="16" fillId="0" borderId="47" xfId="11" applyFont="1" applyBorder="1" applyAlignment="1">
      <alignment horizontal="left" vertical="top" wrapText="1"/>
    </xf>
    <xf numFmtId="0" fontId="15" fillId="0" borderId="8" xfId="11" applyFont="1" applyBorder="1" applyAlignment="1">
      <alignment horizontal="distributed" vertical="top" wrapText="1"/>
    </xf>
    <xf numFmtId="0" fontId="15" fillId="0" borderId="2" xfId="11" applyFont="1" applyBorder="1" applyAlignment="1">
      <alignment horizontal="distributed" vertical="top"/>
    </xf>
    <xf numFmtId="0" fontId="1" fillId="0" borderId="9" xfId="11" applyBorder="1" applyAlignment="1">
      <alignment horizontal="distributed" vertical="top"/>
    </xf>
    <xf numFmtId="0" fontId="1" fillId="0" borderId="8" xfId="11" applyBorder="1" applyAlignment="1">
      <alignment horizontal="distributed" vertical="top"/>
    </xf>
    <xf numFmtId="0" fontId="17" fillId="0" borderId="12" xfId="11" applyFont="1" applyBorder="1" applyAlignment="1">
      <alignment horizontal="left" vertical="top" wrapText="1"/>
    </xf>
    <xf numFmtId="0" fontId="17" fillId="0" borderId="14" xfId="11" applyFont="1" applyBorder="1" applyAlignment="1">
      <alignment horizontal="left" vertical="top" wrapText="1"/>
    </xf>
    <xf numFmtId="0" fontId="16" fillId="0" borderId="21" xfId="11" applyFont="1" applyBorder="1" applyAlignment="1">
      <alignment horizontal="left" vertical="top" wrapText="1"/>
    </xf>
    <xf numFmtId="0" fontId="15" fillId="0" borderId="8" xfId="11" applyFont="1" applyBorder="1" applyAlignment="1">
      <alignment horizontal="center" vertical="top"/>
    </xf>
    <xf numFmtId="0" fontId="15" fillId="0" borderId="42" xfId="11" applyFont="1" applyBorder="1" applyAlignment="1">
      <alignment horizontal="center" vertical="top"/>
    </xf>
    <xf numFmtId="0" fontId="17" fillId="0" borderId="5" xfId="11" applyFont="1" applyBorder="1" applyAlignment="1">
      <alignment horizontal="left" vertical="top" wrapText="1"/>
    </xf>
    <xf numFmtId="0" fontId="16" fillId="0" borderId="41" xfId="11" applyFont="1" applyBorder="1" applyAlignment="1">
      <alignment horizontal="left" vertical="top" wrapText="1"/>
    </xf>
    <xf numFmtId="0" fontId="15" fillId="0" borderId="6" xfId="11" applyFont="1" applyBorder="1" applyAlignment="1">
      <alignment horizontal="distributed" vertical="top" wrapText="1"/>
    </xf>
    <xf numFmtId="0" fontId="15" fillId="0" borderId="0" xfId="11" applyFont="1" applyAlignment="1">
      <alignment horizontal="distributed" vertical="top" wrapText="1"/>
    </xf>
    <xf numFmtId="0" fontId="15" fillId="0" borderId="13" xfId="11" applyFont="1" applyBorder="1" applyAlignment="1">
      <alignment horizontal="distributed" vertical="top" wrapText="1"/>
    </xf>
    <xf numFmtId="0" fontId="15" fillId="0" borderId="12" xfId="11" applyFont="1" applyBorder="1" applyAlignment="1">
      <alignment horizontal="distributed" vertical="top" wrapText="1"/>
    </xf>
    <xf numFmtId="0" fontId="15" fillId="0" borderId="14" xfId="11" applyFont="1" applyBorder="1" applyAlignment="1">
      <alignment horizontal="distributed" vertical="top"/>
    </xf>
    <xf numFmtId="0" fontId="15" fillId="0" borderId="5" xfId="11" applyFont="1" applyBorder="1" applyAlignment="1">
      <alignment horizontal="distributed" vertical="top"/>
    </xf>
    <xf numFmtId="0" fontId="15" fillId="0" borderId="1" xfId="11" applyFont="1" applyBorder="1" applyAlignment="1">
      <alignment horizontal="center" vertical="center"/>
    </xf>
    <xf numFmtId="0" fontId="15" fillId="0" borderId="21" xfId="11" applyFont="1" applyBorder="1" applyAlignment="1">
      <alignment horizontal="center" vertical="center"/>
    </xf>
    <xf numFmtId="0" fontId="15" fillId="0" borderId="25" xfId="11" applyFont="1" applyBorder="1" applyAlignment="1">
      <alignment horizontal="center" vertical="center"/>
    </xf>
    <xf numFmtId="0" fontId="15" fillId="0" borderId="27" xfId="11" applyFont="1" applyBorder="1" applyAlignment="1">
      <alignment horizontal="center" vertical="center"/>
    </xf>
    <xf numFmtId="0" fontId="15" fillId="0" borderId="10" xfId="11" applyFont="1" applyBorder="1" applyAlignment="1">
      <alignment horizontal="center" vertical="center"/>
    </xf>
    <xf numFmtId="0" fontId="15" fillId="0" borderId="4" xfId="11" applyFont="1" applyBorder="1" applyAlignment="1">
      <alignment horizontal="center" vertical="center"/>
    </xf>
    <xf numFmtId="0" fontId="15" fillId="0" borderId="22" xfId="11" applyFont="1" applyBorder="1" applyAlignment="1">
      <alignment horizontal="center" vertical="center"/>
    </xf>
    <xf numFmtId="0" fontId="15" fillId="0" borderId="36" xfId="11" applyFont="1" applyBorder="1" applyAlignment="1">
      <alignment horizontal="center" vertical="top" textRotation="255"/>
    </xf>
    <xf numFmtId="0" fontId="15" fillId="0" borderId="43" xfId="11" applyFont="1" applyBorder="1" applyAlignment="1">
      <alignment horizontal="center" vertical="top" textRotation="255"/>
    </xf>
    <xf numFmtId="0" fontId="16" fillId="0" borderId="37" xfId="11" applyFont="1" applyBorder="1" applyAlignment="1">
      <alignment horizontal="left" vertical="top"/>
    </xf>
    <xf numFmtId="0" fontId="15" fillId="0" borderId="0" xfId="11" applyFont="1" applyAlignment="1">
      <alignment horizontal="right" vertical="top"/>
    </xf>
    <xf numFmtId="0" fontId="13" fillId="0" borderId="0" xfId="11" applyFont="1" applyAlignment="1">
      <alignment horizontal="right" vertical="top"/>
    </xf>
    <xf numFmtId="0" fontId="15" fillId="0" borderId="15" xfId="11" applyFont="1" applyBorder="1" applyAlignment="1">
      <alignment horizontal="center" vertical="center"/>
    </xf>
    <xf numFmtId="0" fontId="15" fillId="0" borderId="20" xfId="11" applyFont="1" applyBorder="1" applyAlignment="1">
      <alignment horizontal="center" vertical="center"/>
    </xf>
    <xf numFmtId="0" fontId="15" fillId="0" borderId="23" xfId="11" applyFont="1" applyBorder="1" applyAlignment="1">
      <alignment horizontal="center" vertical="center"/>
    </xf>
    <xf numFmtId="0" fontId="15" fillId="0" borderId="16" xfId="11" applyFont="1" applyBorder="1" applyAlignment="1">
      <alignment horizontal="center" vertical="center"/>
    </xf>
    <xf numFmtId="0" fontId="15" fillId="0" borderId="24" xfId="11" applyFont="1" applyBorder="1" applyAlignment="1">
      <alignment horizontal="center" vertical="center"/>
    </xf>
    <xf numFmtId="0" fontId="15" fillId="0" borderId="17" xfId="11" applyFont="1" applyBorder="1" applyAlignment="1">
      <alignment horizontal="center" vertical="center"/>
    </xf>
    <xf numFmtId="0" fontId="15" fillId="0" borderId="18" xfId="11" applyFont="1" applyBorder="1" applyAlignment="1">
      <alignment horizontal="center" vertical="center"/>
    </xf>
    <xf numFmtId="0" fontId="15" fillId="0" borderId="19" xfId="11" applyFont="1" applyBorder="1" applyAlignment="1">
      <alignment horizontal="center" vertical="center"/>
    </xf>
    <xf numFmtId="0" fontId="15" fillId="0" borderId="1" xfId="11" applyFont="1" applyBorder="1" applyAlignment="1">
      <alignment horizontal="center" vertical="center" wrapText="1"/>
    </xf>
    <xf numFmtId="0" fontId="15" fillId="0" borderId="12" xfId="11" applyFont="1" applyBorder="1" applyAlignment="1">
      <alignment horizontal="center" vertical="center" wrapText="1"/>
    </xf>
    <xf numFmtId="0" fontId="15" fillId="0" borderId="25" xfId="11" applyFont="1" applyBorder="1" applyAlignment="1">
      <alignment horizontal="center" vertical="center" wrapText="1"/>
    </xf>
    <xf numFmtId="0" fontId="15" fillId="0" borderId="26" xfId="11" applyFont="1" applyBorder="1" applyAlignment="1">
      <alignment horizontal="center" vertical="center" wrapText="1"/>
    </xf>
    <xf numFmtId="0" fontId="15" fillId="0" borderId="12" xfId="11" applyFont="1" applyBorder="1" applyAlignment="1">
      <alignment horizontal="center" vertical="center"/>
    </xf>
    <xf numFmtId="0" fontId="15" fillId="0" borderId="26" xfId="11" applyFont="1" applyBorder="1" applyAlignment="1">
      <alignment horizontal="center" vertical="center"/>
    </xf>
    <xf numFmtId="0" fontId="16" fillId="0" borderId="21" xfId="11" applyFont="1" applyBorder="1" applyAlignment="1">
      <alignment horizontal="left" vertical="top"/>
    </xf>
    <xf numFmtId="0" fontId="15" fillId="0" borderId="31" xfId="11" applyFont="1" applyBorder="1" applyAlignment="1">
      <alignment horizontal="center" vertical="top"/>
    </xf>
    <xf numFmtId="0" fontId="16" fillId="0" borderId="41" xfId="11" applyFont="1" applyBorder="1" applyAlignment="1">
      <alignment horizontal="left" vertical="top"/>
    </xf>
    <xf numFmtId="0" fontId="15" fillId="0" borderId="12" xfId="11" applyFont="1" applyBorder="1" applyAlignment="1">
      <alignment horizontal="distributed" vertical="top"/>
    </xf>
    <xf numFmtId="0" fontId="15" fillId="0" borderId="14" xfId="11" applyFont="1" applyBorder="1" applyAlignment="1">
      <alignment horizontal="distributed" vertical="top" wrapText="1"/>
    </xf>
    <xf numFmtId="0" fontId="15" fillId="0" borderId="1" xfId="11" applyFont="1" applyBorder="1" applyAlignment="1">
      <alignment horizontal="distributed" vertical="top" wrapText="1"/>
    </xf>
    <xf numFmtId="0" fontId="15" fillId="0" borderId="7" xfId="11" applyFont="1" applyBorder="1" applyAlignment="1">
      <alignment horizontal="distributed" vertical="top" wrapText="1"/>
    </xf>
    <xf numFmtId="0" fontId="15" fillId="0" borderId="49" xfId="11" applyFont="1" applyBorder="1" applyAlignment="1">
      <alignment horizontal="center" vertical="top"/>
    </xf>
    <xf numFmtId="0" fontId="15" fillId="0" borderId="31" xfId="11" applyFont="1" applyBorder="1" applyAlignment="1">
      <alignment horizontal="distributed" vertical="top"/>
    </xf>
    <xf numFmtId="0" fontId="16" fillId="0" borderId="34" xfId="11" applyFont="1" applyBorder="1" applyAlignment="1">
      <alignment horizontal="left" vertical="top"/>
    </xf>
    <xf numFmtId="0" fontId="16" fillId="0" borderId="34" xfId="11" applyFont="1" applyBorder="1" applyAlignment="1">
      <alignment horizontal="left" vertical="top" wrapText="1"/>
    </xf>
    <xf numFmtId="0" fontId="16" fillId="0" borderId="37" xfId="11" applyFont="1" applyBorder="1" applyAlignment="1">
      <alignment vertical="top" wrapText="1"/>
    </xf>
    <xf numFmtId="0" fontId="15" fillId="0" borderId="35" xfId="11" applyFont="1" applyBorder="1" applyAlignment="1">
      <alignment horizontal="center" vertical="top" wrapText="1"/>
    </xf>
    <xf numFmtId="0" fontId="15" fillId="0" borderId="42" xfId="11" applyFont="1" applyBorder="1" applyAlignment="1">
      <alignment horizontal="center" vertical="top" wrapText="1"/>
    </xf>
    <xf numFmtId="0" fontId="15" fillId="0" borderId="30" xfId="11" applyFont="1" applyBorder="1" applyAlignment="1">
      <alignment horizontal="center" vertical="top" textRotation="255" shrinkToFit="1"/>
    </xf>
    <xf numFmtId="0" fontId="15" fillId="0" borderId="36" xfId="11" applyFont="1" applyBorder="1" applyAlignment="1">
      <alignment horizontal="center" vertical="top" textRotation="255" shrinkToFit="1"/>
    </xf>
    <xf numFmtId="0" fontId="15" fillId="0" borderId="43" xfId="11" applyFont="1" applyBorder="1" applyAlignment="1">
      <alignment horizontal="center" vertical="top" textRotation="255" shrinkToFit="1"/>
    </xf>
    <xf numFmtId="0" fontId="15" fillId="0" borderId="2" xfId="11" applyFont="1" applyBorder="1" applyAlignment="1">
      <alignment horizontal="center" vertical="top" wrapText="1"/>
    </xf>
    <xf numFmtId="0" fontId="15" fillId="0" borderId="8" xfId="11" applyFont="1" applyBorder="1" applyAlignment="1">
      <alignment horizontal="center" vertical="top" wrapText="1"/>
    </xf>
    <xf numFmtId="0" fontId="15" fillId="0" borderId="9" xfId="11" applyFont="1" applyBorder="1" applyAlignment="1">
      <alignment horizontal="center" vertical="top" wrapText="1"/>
    </xf>
    <xf numFmtId="0" fontId="15" fillId="0" borderId="38" xfId="11" applyFont="1" applyBorder="1" applyAlignment="1">
      <alignment horizontal="center" vertical="top" wrapText="1"/>
    </xf>
    <xf numFmtId="0" fontId="15" fillId="0" borderId="44" xfId="11" applyFont="1" applyBorder="1" applyAlignment="1">
      <alignment horizontal="center" vertical="top" wrapText="1"/>
    </xf>
    <xf numFmtId="0" fontId="15" fillId="0" borderId="48" xfId="11" applyFont="1" applyBorder="1" applyAlignment="1">
      <alignment horizontal="center" vertical="top" wrapText="1"/>
    </xf>
    <xf numFmtId="0" fontId="15" fillId="0" borderId="31" xfId="11" applyFont="1" applyBorder="1" applyAlignment="1">
      <alignment horizontal="distributed" vertical="top" wrapText="1"/>
    </xf>
    <xf numFmtId="0" fontId="15" fillId="0" borderId="53" xfId="11" applyFont="1" applyBorder="1" applyAlignment="1">
      <alignment horizontal="distributed" vertical="top"/>
    </xf>
    <xf numFmtId="0" fontId="15" fillId="0" borderId="4" xfId="11" applyFont="1" applyBorder="1" applyAlignment="1">
      <alignment horizontal="distributed" vertical="top"/>
    </xf>
    <xf numFmtId="0" fontId="16" fillId="0" borderId="41" xfId="11" applyFont="1" applyBorder="1" applyAlignment="1">
      <alignment vertical="top" wrapText="1"/>
    </xf>
    <xf numFmtId="0" fontId="16" fillId="0" borderId="21" xfId="11" applyFont="1" applyBorder="1" applyAlignment="1">
      <alignment vertical="top" wrapText="1"/>
    </xf>
    <xf numFmtId="0" fontId="15" fillId="0" borderId="55" xfId="11" applyFont="1" applyBorder="1" applyAlignment="1">
      <alignment horizontal="center" vertical="top"/>
    </xf>
    <xf numFmtId="0" fontId="15" fillId="0" borderId="22" xfId="11" applyFont="1" applyBorder="1" applyAlignment="1">
      <alignment horizontal="center" vertical="top"/>
    </xf>
    <xf numFmtId="0" fontId="16" fillId="0" borderId="56" xfId="11" applyFont="1" applyBorder="1" applyAlignment="1">
      <alignment vertical="top" wrapText="1"/>
    </xf>
    <xf numFmtId="0" fontId="16" fillId="0" borderId="54" xfId="11" applyFont="1" applyBorder="1" applyAlignment="1">
      <alignment vertical="top" wrapText="1"/>
    </xf>
    <xf numFmtId="0" fontId="15" fillId="0" borderId="53" xfId="11" applyFont="1" applyBorder="1" applyAlignment="1">
      <alignment horizontal="center" vertical="top"/>
    </xf>
    <xf numFmtId="0" fontId="15" fillId="0" borderId="4" xfId="11" applyFont="1" applyBorder="1" applyAlignment="1">
      <alignment horizontal="center" vertical="top"/>
    </xf>
    <xf numFmtId="0" fontId="15" fillId="0" borderId="11" xfId="11" applyFont="1" applyBorder="1" applyAlignment="1">
      <alignment horizontal="distributed" vertical="top" wrapText="1"/>
    </xf>
    <xf numFmtId="0" fontId="15" fillId="0" borderId="30" xfId="11" applyFont="1" applyBorder="1" applyAlignment="1">
      <alignment horizontal="center" vertical="top" textRotation="255"/>
    </xf>
    <xf numFmtId="0" fontId="1" fillId="0" borderId="9" xfId="11" applyBorder="1" applyAlignment="1">
      <alignment horizontal="distributed" vertical="top" wrapText="1"/>
    </xf>
    <xf numFmtId="0" fontId="1" fillId="0" borderId="8" xfId="11" applyBorder="1" applyAlignment="1">
      <alignment horizontal="distributed" vertical="top" wrapText="1"/>
    </xf>
    <xf numFmtId="0" fontId="16" fillId="0" borderId="34" xfId="11" applyFont="1" applyBorder="1" applyAlignment="1">
      <alignment vertical="top" wrapText="1"/>
    </xf>
    <xf numFmtId="0" fontId="16" fillId="0" borderId="47" xfId="11" applyFont="1" applyBorder="1" applyAlignment="1">
      <alignment vertical="top" wrapText="1"/>
    </xf>
    <xf numFmtId="0" fontId="15" fillId="0" borderId="30" xfId="11" applyFont="1" applyBorder="1" applyAlignment="1">
      <alignment horizontal="center" vertical="center" textRotation="255" shrinkToFit="1"/>
    </xf>
    <xf numFmtId="0" fontId="15" fillId="0" borderId="36" xfId="11" applyFont="1" applyBorder="1" applyAlignment="1">
      <alignment horizontal="center" vertical="center" textRotation="255" shrinkToFit="1"/>
    </xf>
    <xf numFmtId="0" fontId="15" fillId="0" borderId="43" xfId="11" applyFont="1" applyBorder="1" applyAlignment="1">
      <alignment horizontal="center" vertical="center" textRotation="255" shrinkToFit="1"/>
    </xf>
    <xf numFmtId="0" fontId="15" fillId="0" borderId="53" xfId="11" applyFont="1" applyBorder="1" applyAlignment="1">
      <alignment horizontal="distributed" vertical="top" wrapText="1"/>
    </xf>
    <xf numFmtId="0" fontId="15" fillId="0" borderId="57" xfId="11" applyFont="1" applyBorder="1" applyAlignment="1">
      <alignment horizontal="distributed" vertical="top"/>
    </xf>
    <xf numFmtId="0" fontId="15" fillId="0" borderId="8" xfId="11" applyFont="1" applyBorder="1" applyAlignment="1">
      <alignment horizontal="distributed" vertical="top"/>
    </xf>
    <xf numFmtId="0" fontId="15" fillId="0" borderId="4" xfId="11" applyFont="1" applyBorder="1" applyAlignment="1">
      <alignment horizontal="distributed" vertical="top" wrapText="1"/>
    </xf>
    <xf numFmtId="0" fontId="16" fillId="0" borderId="58" xfId="11" applyFont="1" applyBorder="1" applyAlignment="1">
      <alignment vertical="top" wrapText="1"/>
    </xf>
    <xf numFmtId="0" fontId="15" fillId="0" borderId="16" xfId="11" applyFont="1" applyBorder="1" applyAlignment="1">
      <alignment horizontal="center" vertical="center" wrapText="1"/>
    </xf>
    <xf numFmtId="0" fontId="15" fillId="0" borderId="4" xfId="11" applyFont="1" applyBorder="1" applyAlignment="1">
      <alignment horizontal="center" vertical="center" wrapText="1"/>
    </xf>
    <xf numFmtId="0" fontId="15" fillId="0" borderId="24" xfId="11" applyFont="1" applyBorder="1" applyAlignment="1">
      <alignment horizontal="center" vertical="center" wrapText="1"/>
    </xf>
    <xf numFmtId="0" fontId="17" fillId="0" borderId="14" xfId="11" applyFont="1" applyBorder="1" applyAlignment="1">
      <alignment horizontal="left" vertical="top"/>
    </xf>
    <xf numFmtId="0" fontId="17" fillId="0" borderId="5" xfId="11" applyFont="1" applyBorder="1" applyAlignment="1">
      <alignment horizontal="left" vertical="top"/>
    </xf>
    <xf numFmtId="0" fontId="1" fillId="0" borderId="4" xfId="11" applyBorder="1" applyAlignment="1">
      <alignment horizontal="distributed" vertical="top" wrapText="1"/>
    </xf>
    <xf numFmtId="0" fontId="1" fillId="0" borderId="4" xfId="11" applyBorder="1" applyAlignment="1">
      <alignment vertical="top" wrapText="1"/>
    </xf>
    <xf numFmtId="0" fontId="1" fillId="0" borderId="57" xfId="11" applyBorder="1" applyAlignment="1">
      <alignment vertical="top" wrapText="1"/>
    </xf>
    <xf numFmtId="0" fontId="16" fillId="0" borderId="59" xfId="11" applyFont="1" applyBorder="1" applyAlignment="1">
      <alignment horizontal="left" vertical="top" wrapText="1"/>
    </xf>
    <xf numFmtId="0" fontId="16" fillId="0" borderId="60" xfId="11" applyFont="1" applyBorder="1" applyAlignment="1">
      <alignment horizontal="left" vertical="top" wrapText="1"/>
    </xf>
    <xf numFmtId="0" fontId="16" fillId="0" borderId="50" xfId="11" applyFont="1" applyBorder="1" applyAlignment="1">
      <alignment horizontal="left" vertical="top" wrapText="1"/>
    </xf>
    <xf numFmtId="0" fontId="16" fillId="0" borderId="61" xfId="11" applyFont="1" applyBorder="1" applyAlignment="1">
      <alignment horizontal="left" vertical="top" wrapText="1"/>
    </xf>
    <xf numFmtId="0" fontId="25" fillId="0" borderId="0" xfId="20" applyFont="1" applyAlignment="1">
      <alignment vertical="center"/>
    </xf>
    <xf numFmtId="0" fontId="29" fillId="0" borderId="74" xfId="20" applyFont="1" applyBorder="1" applyAlignment="1">
      <alignment horizontal="center" vertical="center"/>
    </xf>
    <xf numFmtId="0" fontId="29" fillId="0" borderId="65" xfId="20" applyFont="1" applyBorder="1" applyAlignment="1">
      <alignment horizontal="center" vertical="center"/>
    </xf>
    <xf numFmtId="0" fontId="18" fillId="0" borderId="63" xfId="20" applyBorder="1" applyAlignment="1">
      <alignment horizontal="center" vertical="center"/>
    </xf>
    <xf numFmtId="0" fontId="18" fillId="0" borderId="71" xfId="20" applyBorder="1" applyAlignment="1">
      <alignment horizontal="center" vertical="center"/>
    </xf>
    <xf numFmtId="0" fontId="18" fillId="0" borderId="0" xfId="20" applyAlignment="1">
      <alignment horizontal="center" vertical="center"/>
    </xf>
    <xf numFmtId="0" fontId="18" fillId="0" borderId="14" xfId="20" applyBorder="1" applyAlignment="1">
      <alignment horizontal="center" vertical="center"/>
    </xf>
    <xf numFmtId="0" fontId="18" fillId="0" borderId="75" xfId="20" applyBorder="1" applyAlignment="1">
      <alignment horizontal="center" vertical="center"/>
    </xf>
    <xf numFmtId="0" fontId="18" fillId="0" borderId="68" xfId="20" applyBorder="1" applyAlignment="1">
      <alignment horizontal="center" vertical="center"/>
    </xf>
    <xf numFmtId="0" fontId="18" fillId="0" borderId="46" xfId="20" applyBorder="1" applyAlignment="1">
      <alignment horizontal="center" vertical="center"/>
    </xf>
    <xf numFmtId="0" fontId="29" fillId="0" borderId="62" xfId="20" applyFont="1" applyBorder="1" applyAlignment="1">
      <alignment horizontal="center" vertical="center"/>
    </xf>
    <xf numFmtId="0" fontId="18" fillId="0" borderId="65" xfId="20" applyBorder="1" applyAlignment="1">
      <alignment horizontal="center" vertical="center"/>
    </xf>
    <xf numFmtId="0" fontId="18" fillId="0" borderId="7" xfId="20" applyBorder="1" applyAlignment="1">
      <alignment horizontal="center" vertical="center"/>
    </xf>
    <xf numFmtId="0" fontId="18" fillId="0" borderId="45" xfId="20" applyBorder="1" applyAlignment="1">
      <alignment horizontal="center" vertical="center"/>
    </xf>
    <xf numFmtId="49" fontId="29" fillId="0" borderId="16" xfId="20" applyNumberFormat="1" applyFont="1" applyBorder="1" applyAlignment="1">
      <alignment horizontal="center" vertical="center"/>
    </xf>
    <xf numFmtId="49" fontId="0" fillId="0" borderId="16" xfId="20" applyNumberFormat="1" applyFont="1" applyBorder="1" applyAlignment="1">
      <alignment horizontal="center" vertical="center"/>
    </xf>
    <xf numFmtId="0" fontId="0" fillId="0" borderId="16" xfId="20" applyFont="1" applyBorder="1" applyAlignment="1">
      <alignment horizontal="center" vertical="center"/>
    </xf>
    <xf numFmtId="0" fontId="29" fillId="0" borderId="16" xfId="20" applyFont="1" applyBorder="1" applyAlignment="1">
      <alignment horizontal="center" vertical="center"/>
    </xf>
    <xf numFmtId="0" fontId="18" fillId="0" borderId="16" xfId="20" applyBorder="1" applyAlignment="1">
      <alignment horizontal="center" vertical="center"/>
    </xf>
    <xf numFmtId="0" fontId="27" fillId="0" borderId="16" xfId="20" applyFont="1" applyBorder="1" applyAlignment="1">
      <alignment horizontal="center" vertical="center"/>
    </xf>
    <xf numFmtId="0" fontId="27" fillId="0" borderId="17" xfId="20" applyFont="1" applyBorder="1" applyAlignment="1">
      <alignment horizontal="center" vertical="center"/>
    </xf>
    <xf numFmtId="0" fontId="29" fillId="0" borderId="4" xfId="20" applyFont="1" applyBorder="1" applyAlignment="1">
      <alignment horizontal="center" vertical="center" wrapText="1"/>
    </xf>
    <xf numFmtId="0" fontId="0" fillId="0" borderId="4" xfId="20" applyFont="1" applyBorder="1" applyAlignment="1">
      <alignment horizontal="center" vertical="center"/>
    </xf>
    <xf numFmtId="0" fontId="0" fillId="0" borderId="57" xfId="20" applyFont="1" applyBorder="1" applyAlignment="1">
      <alignment horizontal="center" vertical="center"/>
    </xf>
    <xf numFmtId="0" fontId="29" fillId="0" borderId="4" xfId="20" applyFont="1" applyBorder="1" applyAlignment="1">
      <alignment horizontal="center" vertical="center"/>
    </xf>
    <xf numFmtId="0" fontId="18" fillId="0" borderId="4" xfId="20" applyBorder="1" applyAlignment="1">
      <alignment horizontal="center" vertical="center"/>
    </xf>
    <xf numFmtId="0" fontId="18" fillId="0" borderId="57" xfId="20" applyBorder="1" applyAlignment="1">
      <alignment horizontal="center" vertical="center"/>
    </xf>
    <xf numFmtId="0" fontId="29" fillId="0" borderId="57" xfId="20" applyFont="1" applyBorder="1" applyAlignment="1">
      <alignment horizontal="center" vertical="center"/>
    </xf>
    <xf numFmtId="0" fontId="31" fillId="0" borderId="80" xfId="20" applyFont="1" applyBorder="1" applyAlignment="1">
      <alignment horizontal="center" vertical="center"/>
    </xf>
    <xf numFmtId="0" fontId="18" fillId="0" borderId="78" xfId="20" applyBorder="1"/>
    <xf numFmtId="0" fontId="18" fillId="0" borderId="81" xfId="20" applyBorder="1"/>
    <xf numFmtId="0" fontId="18" fillId="0" borderId="82" xfId="20" applyBorder="1"/>
    <xf numFmtId="0" fontId="29" fillId="0" borderId="4" xfId="20" applyFont="1" applyBorder="1" applyAlignment="1">
      <alignment horizontal="center" vertical="center" shrinkToFit="1"/>
    </xf>
    <xf numFmtId="0" fontId="18" fillId="0" borderId="4" xfId="20" applyBorder="1" applyAlignment="1">
      <alignment horizontal="center" vertical="center" shrinkToFit="1"/>
    </xf>
    <xf numFmtId="0" fontId="18" fillId="0" borderId="22" xfId="20" applyBorder="1" applyAlignment="1">
      <alignment horizontal="center" vertical="center" shrinkToFit="1"/>
    </xf>
    <xf numFmtId="0" fontId="18" fillId="0" borderId="57" xfId="20" applyBorder="1" applyAlignment="1">
      <alignment horizontal="center" vertical="center" shrinkToFit="1"/>
    </xf>
    <xf numFmtId="0" fontId="18" fillId="0" borderId="76" xfId="20" applyBorder="1" applyAlignment="1">
      <alignment horizontal="center" vertical="center" shrinkToFit="1"/>
    </xf>
    <xf numFmtId="0" fontId="29" fillId="0" borderId="77" xfId="20" applyFont="1" applyBorder="1" applyAlignment="1">
      <alignment horizontal="center" vertical="center" shrinkToFit="1"/>
    </xf>
    <xf numFmtId="0" fontId="29" fillId="0" borderId="78" xfId="20" applyFont="1" applyBorder="1" applyAlignment="1">
      <alignment horizontal="center" vertical="center" shrinkToFit="1"/>
    </xf>
    <xf numFmtId="0" fontId="18" fillId="0" borderId="79" xfId="20" applyBorder="1" applyAlignment="1">
      <alignment horizontal="center" vertical="center" shrinkToFit="1"/>
    </xf>
    <xf numFmtId="0" fontId="18" fillId="0" borderId="80" xfId="20" applyBorder="1" applyAlignment="1">
      <alignment horizontal="center" vertical="center" shrinkToFit="1"/>
    </xf>
    <xf numFmtId="0" fontId="18" fillId="0" borderId="78" xfId="20" applyBorder="1" applyAlignment="1">
      <alignment horizontal="center" vertical="center" shrinkToFit="1"/>
    </xf>
    <xf numFmtId="0" fontId="31" fillId="0" borderId="85" xfId="20" applyFont="1" applyBorder="1" applyAlignment="1">
      <alignment horizontal="center" vertical="center"/>
    </xf>
    <xf numFmtId="0" fontId="18" fillId="0" borderId="69" xfId="20" applyBorder="1"/>
    <xf numFmtId="0" fontId="18" fillId="0" borderId="86" xfId="20" applyBorder="1"/>
    <xf numFmtId="0" fontId="18" fillId="0" borderId="70" xfId="20" applyBorder="1"/>
    <xf numFmtId="0" fontId="29" fillId="0" borderId="83" xfId="20" applyFont="1" applyBorder="1" applyAlignment="1">
      <alignment horizontal="center" vertical="center"/>
    </xf>
    <xf numFmtId="0" fontId="29" fillId="0" borderId="69" xfId="20" applyFont="1" applyBorder="1" applyAlignment="1">
      <alignment horizontal="center" vertical="center"/>
    </xf>
    <xf numFmtId="0" fontId="18" fillId="0" borderId="84" xfId="20" applyBorder="1" applyAlignment="1">
      <alignment horizontal="center" vertical="center"/>
    </xf>
    <xf numFmtId="0" fontId="18" fillId="0" borderId="85" xfId="20" applyBorder="1" applyAlignment="1">
      <alignment horizontal="center" vertical="center" shrinkToFit="1"/>
    </xf>
    <xf numFmtId="0" fontId="18" fillId="0" borderId="69" xfId="20" applyBorder="1" applyAlignment="1">
      <alignment horizontal="center" vertical="center" shrinkToFit="1"/>
    </xf>
    <xf numFmtId="0" fontId="18" fillId="0" borderId="84" xfId="20" applyBorder="1" applyAlignment="1">
      <alignment horizontal="center" vertical="center" shrinkToFit="1"/>
    </xf>
    <xf numFmtId="0" fontId="29" fillId="0" borderId="90" xfId="20" applyFont="1" applyBorder="1" applyAlignment="1">
      <alignment horizontal="center" vertical="center"/>
    </xf>
    <xf numFmtId="0" fontId="18" fillId="0" borderId="88" xfId="20" applyBorder="1"/>
    <xf numFmtId="0" fontId="18" fillId="0" borderId="91" xfId="20" applyBorder="1"/>
    <xf numFmtId="0" fontId="18" fillId="0" borderId="61" xfId="20" applyBorder="1"/>
    <xf numFmtId="0" fontId="29" fillId="0" borderId="87" xfId="20" applyFont="1" applyBorder="1" applyAlignment="1">
      <alignment horizontal="center" vertical="center"/>
    </xf>
    <xf numFmtId="0" fontId="29" fillId="0" borderId="88" xfId="20" applyFont="1" applyBorder="1" applyAlignment="1">
      <alignment horizontal="center" vertical="center"/>
    </xf>
    <xf numFmtId="0" fontId="18" fillId="0" borderId="89" xfId="20" applyBorder="1" applyAlignment="1">
      <alignment horizontal="center" vertical="center"/>
    </xf>
    <xf numFmtId="0" fontId="18" fillId="0" borderId="90" xfId="20" applyBorder="1" applyAlignment="1">
      <alignment horizontal="center" vertical="center" shrinkToFit="1"/>
    </xf>
    <xf numFmtId="0" fontId="18" fillId="0" borderId="88" xfId="20" applyBorder="1" applyAlignment="1">
      <alignment horizontal="center" vertical="center" shrinkToFit="1"/>
    </xf>
    <xf numFmtId="0" fontId="18" fillId="0" borderId="89" xfId="20" applyBorder="1" applyAlignment="1">
      <alignment horizontal="center" vertical="center" shrinkToFit="1"/>
    </xf>
    <xf numFmtId="0" fontId="25" fillId="0" borderId="0" xfId="20" applyFont="1" applyAlignment="1">
      <alignment horizontal="center" vertical="center"/>
    </xf>
    <xf numFmtId="0" fontId="17" fillId="0" borderId="12" xfId="11" applyFont="1" applyBorder="1" applyAlignment="1">
      <alignment horizontal="left" vertical="top"/>
    </xf>
    <xf numFmtId="0" fontId="17" fillId="0" borderId="46" xfId="11" applyFont="1" applyBorder="1" applyAlignment="1">
      <alignment horizontal="left" vertical="top"/>
    </xf>
    <xf numFmtId="0" fontId="1" fillId="0" borderId="44" xfId="11" applyBorder="1" applyAlignment="1">
      <alignment horizontal="distributed" vertical="top" wrapText="1"/>
    </xf>
    <xf numFmtId="0" fontId="15" fillId="0" borderId="30" xfId="11" applyFont="1" applyBorder="1" applyAlignment="1">
      <alignment horizontal="center" vertical="center" textRotation="255"/>
    </xf>
    <xf numFmtId="0" fontId="15" fillId="0" borderId="36" xfId="11" applyFont="1" applyBorder="1" applyAlignment="1">
      <alignment horizontal="center" vertical="center" textRotation="255"/>
    </xf>
    <xf numFmtId="0" fontId="15" fillId="0" borderId="43" xfId="11" applyFont="1" applyBorder="1" applyAlignment="1">
      <alignment horizontal="center" vertical="center" textRotation="255"/>
    </xf>
    <xf numFmtId="0" fontId="11" fillId="0" borderId="9" xfId="11" applyFont="1" applyBorder="1" applyAlignment="1">
      <alignment horizontal="distributed" vertical="top" wrapText="1"/>
    </xf>
    <xf numFmtId="0" fontId="11" fillId="0" borderId="8" xfId="11" applyFont="1" applyBorder="1" applyAlignment="1">
      <alignment horizontal="distributed" vertical="top" wrapText="1"/>
    </xf>
    <xf numFmtId="0" fontId="11" fillId="0" borderId="12" xfId="11" applyFont="1" applyBorder="1" applyAlignment="1">
      <alignment horizontal="distributed" vertical="top" wrapText="1"/>
    </xf>
    <xf numFmtId="0" fontId="11" fillId="0" borderId="7" xfId="11" applyFont="1" applyBorder="1" applyAlignment="1">
      <alignment horizontal="distributed" vertical="top" wrapText="1"/>
    </xf>
    <xf numFmtId="0" fontId="11" fillId="0" borderId="14" xfId="11" applyFont="1" applyBorder="1" applyAlignment="1">
      <alignment horizontal="distributed" vertical="top" wrapText="1"/>
    </xf>
    <xf numFmtId="0" fontId="11" fillId="0" borderId="11" xfId="11" applyFont="1" applyBorder="1" applyAlignment="1">
      <alignment horizontal="distributed" vertical="top" wrapText="1"/>
    </xf>
    <xf numFmtId="0" fontId="11" fillId="0" borderId="5" xfId="11" applyFont="1" applyBorder="1" applyAlignment="1">
      <alignment horizontal="distributed" vertical="top" wrapText="1"/>
    </xf>
    <xf numFmtId="0" fontId="15" fillId="0" borderId="1" xfId="11" applyFont="1" applyBorder="1" applyAlignment="1">
      <alignment horizontal="center" vertical="top" wrapText="1"/>
    </xf>
    <xf numFmtId="0" fontId="15" fillId="0" borderId="12" xfId="11" applyFont="1" applyBorder="1" applyAlignment="1">
      <alignment horizontal="center" vertical="top" wrapText="1"/>
    </xf>
    <xf numFmtId="0" fontId="15" fillId="0" borderId="7" xfId="11" applyFont="1" applyBorder="1" applyAlignment="1">
      <alignment horizontal="center" vertical="top" wrapText="1"/>
    </xf>
    <xf numFmtId="0" fontId="15" fillId="0" borderId="14" xfId="11" applyFont="1" applyBorder="1" applyAlignment="1">
      <alignment horizontal="center" vertical="top" wrapText="1"/>
    </xf>
    <xf numFmtId="0" fontId="15" fillId="0" borderId="32" xfId="11" applyFont="1" applyBorder="1" applyAlignment="1">
      <alignment horizontal="center" vertical="top" wrapText="1"/>
    </xf>
    <xf numFmtId="0" fontId="15" fillId="0" borderId="33" xfId="11" applyFont="1" applyBorder="1" applyAlignment="1">
      <alignment horizontal="center" vertical="top" wrapText="1"/>
    </xf>
    <xf numFmtId="0" fontId="16" fillId="0" borderId="12" xfId="11" applyFont="1" applyBorder="1" applyAlignment="1">
      <alignment horizontal="left" vertical="top" wrapText="1"/>
    </xf>
    <xf numFmtId="0" fontId="15" fillId="0" borderId="62" xfId="11" applyFont="1" applyBorder="1" applyAlignment="1">
      <alignment horizontal="center" vertical="center"/>
    </xf>
    <xf numFmtId="0" fontId="15" fillId="0" borderId="63" xfId="11" applyFont="1" applyBorder="1" applyAlignment="1">
      <alignment horizontal="center" vertical="center"/>
    </xf>
    <xf numFmtId="0" fontId="15" fillId="0" borderId="7" xfId="11" applyFont="1" applyBorder="1" applyAlignment="1">
      <alignment horizontal="center" vertical="center"/>
    </xf>
    <xf numFmtId="0" fontId="15" fillId="0" borderId="14" xfId="11" applyFont="1" applyBorder="1" applyAlignment="1">
      <alignment horizontal="center" vertical="center"/>
    </xf>
    <xf numFmtId="0" fontId="15" fillId="0" borderId="51" xfId="11" applyFont="1" applyBorder="1" applyAlignment="1">
      <alignment horizontal="center" vertical="top" textRotation="255"/>
    </xf>
    <xf numFmtId="0" fontId="15" fillId="0" borderId="32" xfId="11" applyFont="1" applyBorder="1" applyAlignment="1">
      <alignment horizontal="distributed" vertical="top" wrapText="1"/>
    </xf>
    <xf numFmtId="0" fontId="15" fillId="0" borderId="33" xfId="11" applyFont="1" applyBorder="1" applyAlignment="1">
      <alignment horizontal="distributed" vertical="top" wrapText="1"/>
    </xf>
    <xf numFmtId="0" fontId="15" fillId="0" borderId="5" xfId="11" applyFont="1" applyBorder="1" applyAlignment="1">
      <alignment horizontal="distributed" vertical="top" wrapText="1"/>
    </xf>
    <xf numFmtId="0" fontId="15" fillId="0" borderId="52" xfId="11" applyFont="1" applyBorder="1" applyAlignment="1">
      <alignment horizontal="distributed" vertical="top" wrapText="1"/>
    </xf>
    <xf numFmtId="0" fontId="15" fillId="0" borderId="2" xfId="11" applyFont="1" applyBorder="1" applyAlignment="1">
      <alignment horizontal="center" vertical="center" textRotation="255" wrapText="1"/>
    </xf>
    <xf numFmtId="0" fontId="15" fillId="0" borderId="9" xfId="11" applyFont="1" applyBorder="1" applyAlignment="1">
      <alignment horizontal="center" vertical="center" textRotation="255" wrapText="1"/>
    </xf>
    <xf numFmtId="0" fontId="15" fillId="0" borderId="52" xfId="11" applyFont="1" applyBorder="1" applyAlignment="1">
      <alignment horizontal="center" vertical="center" textRotation="255" wrapText="1"/>
    </xf>
    <xf numFmtId="0" fontId="16" fillId="0" borderId="33" xfId="11" applyFont="1" applyBorder="1" applyAlignment="1">
      <alignment horizontal="left" vertical="top"/>
    </xf>
    <xf numFmtId="0" fontId="16" fillId="0" borderId="14" xfId="11" applyFont="1" applyBorder="1" applyAlignment="1">
      <alignment horizontal="left" vertical="top"/>
    </xf>
    <xf numFmtId="0" fontId="15" fillId="0" borderId="25" xfId="11" applyFont="1" applyBorder="1" applyAlignment="1">
      <alignment horizontal="distributed" vertical="top" wrapText="1"/>
    </xf>
    <xf numFmtId="0" fontId="15" fillId="0" borderId="26" xfId="11" applyFont="1" applyBorder="1" applyAlignment="1">
      <alignment horizontal="distributed" vertical="top" wrapText="1"/>
    </xf>
    <xf numFmtId="0" fontId="15" fillId="0" borderId="64" xfId="11" applyFont="1" applyBorder="1" applyAlignment="1">
      <alignment horizontal="center" vertical="top"/>
    </xf>
    <xf numFmtId="0" fontId="15" fillId="0" borderId="52" xfId="11" applyFont="1" applyBorder="1" applyAlignment="1">
      <alignment horizontal="distributed" vertical="top"/>
    </xf>
    <xf numFmtId="0" fontId="15" fillId="0" borderId="52" xfId="11" applyFont="1" applyBorder="1" applyAlignment="1">
      <alignment horizontal="center" vertical="top"/>
    </xf>
    <xf numFmtId="0" fontId="16" fillId="0" borderId="5" xfId="11" applyFont="1" applyBorder="1" applyAlignment="1">
      <alignment horizontal="left" vertical="top"/>
    </xf>
    <xf numFmtId="0" fontId="11" fillId="0" borderId="44" xfId="11" applyFont="1" applyBorder="1" applyAlignment="1">
      <alignment horizontal="distributed" vertical="top" wrapText="1"/>
    </xf>
    <xf numFmtId="0" fontId="11" fillId="0" borderId="45" xfId="11" applyFont="1" applyBorder="1" applyAlignment="1">
      <alignment horizontal="distributed" vertical="top" wrapText="1"/>
    </xf>
    <xf numFmtId="0" fontId="11" fillId="0" borderId="46" xfId="11" applyFont="1" applyBorder="1" applyAlignment="1">
      <alignment horizontal="distributed" vertical="top" wrapText="1"/>
    </xf>
    <xf numFmtId="0" fontId="17" fillId="0" borderId="26" xfId="11" applyFont="1" applyBorder="1" applyAlignment="1">
      <alignment horizontal="left" vertical="top"/>
    </xf>
    <xf numFmtId="0" fontId="16" fillId="0" borderId="27" xfId="11" applyFont="1" applyBorder="1" applyAlignment="1">
      <alignment horizontal="left" vertical="top" wrapText="1"/>
    </xf>
    <xf numFmtId="0" fontId="16" fillId="0" borderId="14" xfId="11" applyFont="1" applyBorder="1" applyAlignment="1">
      <alignment horizontal="left" vertical="top" wrapText="1"/>
    </xf>
    <xf numFmtId="0" fontId="15" fillId="0" borderId="45" xfId="11" applyFont="1" applyBorder="1" applyAlignment="1">
      <alignment horizontal="distributed" vertical="top" wrapText="1"/>
    </xf>
    <xf numFmtId="0" fontId="15" fillId="0" borderId="46" xfId="11" applyFont="1" applyBorder="1" applyAlignment="1">
      <alignment horizontal="distributed" vertical="top" wrapText="1"/>
    </xf>
    <xf numFmtId="0" fontId="11" fillId="0" borderId="33" xfId="11" applyFont="1" applyBorder="1" applyAlignment="1">
      <alignment horizontal="distributed" vertical="top" wrapText="1"/>
    </xf>
    <xf numFmtId="0" fontId="16" fillId="0" borderId="12" xfId="11" applyFont="1" applyBorder="1" applyAlignment="1">
      <alignment horizontal="left" vertical="top"/>
    </xf>
    <xf numFmtId="0" fontId="15" fillId="0" borderId="4" xfId="11" applyFont="1" applyBorder="1" applyAlignment="1">
      <alignment horizontal="center" vertical="top" textRotation="255" wrapText="1"/>
    </xf>
    <xf numFmtId="0" fontId="15" fillId="0" borderId="65" xfId="11" applyFont="1" applyBorder="1" applyAlignment="1">
      <alignment horizontal="center" vertical="center"/>
    </xf>
    <xf numFmtId="0" fontId="15" fillId="0" borderId="0" xfId="11" applyFont="1" applyAlignment="1">
      <alignment horizontal="center" vertical="center"/>
    </xf>
    <xf numFmtId="0" fontId="15" fillId="0" borderId="66" xfId="11" applyFont="1" applyBorder="1" applyAlignment="1">
      <alignment horizontal="center" vertical="center"/>
    </xf>
    <xf numFmtId="0" fontId="16" fillId="0" borderId="14" xfId="11" applyFont="1" applyBorder="1" applyAlignment="1">
      <alignment horizontal="center" vertical="top"/>
    </xf>
    <xf numFmtId="0" fontId="15" fillId="0" borderId="0" xfId="11" applyFont="1" applyAlignment="1">
      <alignment horizontal="left" vertical="top"/>
    </xf>
    <xf numFmtId="0" fontId="15" fillId="0" borderId="57" xfId="11" applyFont="1" applyBorder="1" applyAlignment="1">
      <alignment horizontal="center" vertical="top" textRotation="255" wrapText="1"/>
    </xf>
    <xf numFmtId="0" fontId="16" fillId="0" borderId="12" xfId="11" applyFont="1" applyBorder="1" applyAlignment="1">
      <alignment horizontal="center" vertical="top"/>
    </xf>
    <xf numFmtId="0" fontId="16" fillId="0" borderId="46" xfId="11" applyFont="1" applyBorder="1" applyAlignment="1">
      <alignment horizontal="center" vertical="top"/>
    </xf>
    <xf numFmtId="0" fontId="15" fillId="0" borderId="67" xfId="11" applyFont="1" applyBorder="1" applyAlignment="1">
      <alignment horizontal="distributed" vertical="top" wrapText="1"/>
    </xf>
    <xf numFmtId="0" fontId="11" fillId="0" borderId="7" xfId="11" applyFont="1" applyBorder="1" applyAlignment="1">
      <alignment vertical="top" wrapText="1"/>
    </xf>
    <xf numFmtId="0" fontId="11" fillId="0" borderId="14" xfId="11" applyFont="1" applyBorder="1" applyAlignment="1">
      <alignment vertical="top" wrapText="1"/>
    </xf>
    <xf numFmtId="0" fontId="11" fillId="0" borderId="11" xfId="11" applyFont="1" applyBorder="1" applyAlignment="1">
      <alignment vertical="top" wrapText="1"/>
    </xf>
    <xf numFmtId="0" fontId="11" fillId="0" borderId="5" xfId="11" applyFont="1" applyBorder="1" applyAlignment="1">
      <alignment vertical="top" wrapText="1"/>
    </xf>
    <xf numFmtId="0" fontId="16" fillId="0" borderId="5" xfId="11" applyFont="1" applyBorder="1" applyAlignment="1">
      <alignment horizontal="center" vertical="top"/>
    </xf>
    <xf numFmtId="9" fontId="0" fillId="0" borderId="0" xfId="0" applyFont="1">
      <alignment vertical="center"/>
    </xf>
  </cellXfs>
  <cellStyles count="38">
    <cellStyle name="Calc Currency (0)" xfId="21" xr:uid="{00000000-0005-0000-0000-000000000000}"/>
    <cellStyle name="Comma [0]_laroux" xfId="22" xr:uid="{00000000-0005-0000-0000-000001000000}"/>
    <cellStyle name="Comma_laroux" xfId="23" xr:uid="{00000000-0005-0000-0000-000002000000}"/>
    <cellStyle name="Currency [0]_laroux" xfId="24" xr:uid="{00000000-0005-0000-0000-000003000000}"/>
    <cellStyle name="Currency_laroux" xfId="25" xr:uid="{00000000-0005-0000-0000-000004000000}"/>
    <cellStyle name="Grey" xfId="26" xr:uid="{00000000-0005-0000-0000-000005000000}"/>
    <cellStyle name="Header1" xfId="27" xr:uid="{00000000-0005-0000-0000-000006000000}"/>
    <cellStyle name="Header2" xfId="28" xr:uid="{00000000-0005-0000-0000-000007000000}"/>
    <cellStyle name="Input [yellow]" xfId="29" xr:uid="{00000000-0005-0000-0000-000008000000}"/>
    <cellStyle name="Milliers [0]_AR1194" xfId="30" xr:uid="{00000000-0005-0000-0000-000009000000}"/>
    <cellStyle name="Milliers_AR1194" xfId="31" xr:uid="{00000000-0005-0000-0000-00000A000000}"/>
    <cellStyle name="Mon騁aire [0]_AR1194" xfId="32" xr:uid="{00000000-0005-0000-0000-00000B000000}"/>
    <cellStyle name="Mon騁aire_AR1194" xfId="33" xr:uid="{00000000-0005-0000-0000-00000C000000}"/>
    <cellStyle name="Normal - Style1" xfId="34" xr:uid="{00000000-0005-0000-0000-00000D000000}"/>
    <cellStyle name="Normal_#18-Internet" xfId="35" xr:uid="{00000000-0005-0000-0000-00000E000000}"/>
    <cellStyle name="Percent [2]" xfId="36" xr:uid="{00000000-0005-0000-0000-00000F000000}"/>
    <cellStyle name="パーセント 2" xfId="12" xr:uid="{00000000-0005-0000-0000-000010000000}"/>
    <cellStyle name="通貨 2" xfId="1" xr:uid="{00000000-0005-0000-0000-000011000000}"/>
    <cellStyle name="通貨 2 2" xfId="2" xr:uid="{00000000-0005-0000-0000-000012000000}"/>
    <cellStyle name="通貨 2 2 2" xfId="14" xr:uid="{00000000-0005-0000-0000-000013000000}"/>
    <cellStyle name="通貨 2 3" xfId="15" xr:uid="{00000000-0005-0000-0000-000014000000}"/>
    <cellStyle name="標準" xfId="0" builtinId="0"/>
    <cellStyle name="標準 2" xfId="3" xr:uid="{00000000-0005-0000-0000-000016000000}"/>
    <cellStyle name="標準 2 2" xfId="13" xr:uid="{00000000-0005-0000-0000-000017000000}"/>
    <cellStyle name="標準 2 7" xfId="16" xr:uid="{00000000-0005-0000-0000-000018000000}"/>
    <cellStyle name="標準 3" xfId="4" xr:uid="{00000000-0005-0000-0000-000019000000}"/>
    <cellStyle name="標準 3 3" xfId="17" xr:uid="{00000000-0005-0000-0000-00001A000000}"/>
    <cellStyle name="標準 4" xfId="5" xr:uid="{00000000-0005-0000-0000-00001B000000}"/>
    <cellStyle name="標準 5" xfId="6" xr:uid="{00000000-0005-0000-0000-00001C000000}"/>
    <cellStyle name="標準 5 2" xfId="7" xr:uid="{00000000-0005-0000-0000-00001D000000}"/>
    <cellStyle name="標準 5 2 2" xfId="18" xr:uid="{00000000-0005-0000-0000-00001E000000}"/>
    <cellStyle name="標準 5 3" xfId="19" xr:uid="{00000000-0005-0000-0000-00001F000000}"/>
    <cellStyle name="標準 6" xfId="8" xr:uid="{00000000-0005-0000-0000-000020000000}"/>
    <cellStyle name="標準 6 2" xfId="20" xr:uid="{00000000-0005-0000-0000-000021000000}"/>
    <cellStyle name="標準 7" xfId="9" xr:uid="{00000000-0005-0000-0000-000022000000}"/>
    <cellStyle name="標準 8" xfId="10" xr:uid="{00000000-0005-0000-0000-000023000000}"/>
    <cellStyle name="標準 9" xfId="11" xr:uid="{00000000-0005-0000-0000-000024000000}"/>
    <cellStyle name="未定義" xfId="37" xr:uid="{00000000-0005-0000-0000-000025000000}"/>
  </cellStyles>
  <dxfs count="0"/>
  <tableStyles count="0" defaultTableStyle="TableStyleMedium2" defaultPivotStyle="PivotStyleLight16"/>
  <colors>
    <mruColors>
      <color rgb="FFFFCDF2"/>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38099</xdr:rowOff>
    </xdr:from>
    <xdr:to>
      <xdr:col>8</xdr:col>
      <xdr:colOff>590665</xdr:colOff>
      <xdr:row>29</xdr:row>
      <xdr:rowOff>29624</xdr:rowOff>
    </xdr:to>
    <xdr:pic>
      <xdr:nvPicPr>
        <xdr:cNvPr id="2" name="図 1">
          <a:extLst>
            <a:ext uri="{FF2B5EF4-FFF2-40B4-BE49-F238E27FC236}">
              <a16:creationId xmlns:a16="http://schemas.microsoft.com/office/drawing/2014/main" id="{447B5BB8-362D-4031-A871-AB1295AA00BC}"/>
            </a:ext>
          </a:extLst>
        </xdr:cNvPr>
        <xdr:cNvPicPr>
          <a:picLocks noChangeAspect="1"/>
        </xdr:cNvPicPr>
      </xdr:nvPicPr>
      <xdr:blipFill>
        <a:blip xmlns:r="http://schemas.openxmlformats.org/officeDocument/2006/relationships" r:embed="rId1"/>
        <a:stretch>
          <a:fillRect/>
        </a:stretch>
      </xdr:blipFill>
      <xdr:spPr>
        <a:xfrm>
          <a:off x="0" y="380999"/>
          <a:ext cx="6077065" cy="4620675"/>
        </a:xfrm>
        <a:prstGeom prst="rect">
          <a:avLst/>
        </a:prstGeom>
      </xdr:spPr>
    </xdr:pic>
    <xdr:clientData/>
  </xdr:twoCellAnchor>
  <xdr:twoCellAnchor>
    <xdr:from>
      <xdr:col>2</xdr:col>
      <xdr:colOff>47625</xdr:colOff>
      <xdr:row>16</xdr:row>
      <xdr:rowOff>66676</xdr:rowOff>
    </xdr:from>
    <xdr:to>
      <xdr:col>5</xdr:col>
      <xdr:colOff>419100</xdr:colOff>
      <xdr:row>24</xdr:row>
      <xdr:rowOff>19050</xdr:rowOff>
    </xdr:to>
    <xdr:sp macro="" textlink="">
      <xdr:nvSpPr>
        <xdr:cNvPr id="4" name="正方形/長方形 3">
          <a:extLst>
            <a:ext uri="{FF2B5EF4-FFF2-40B4-BE49-F238E27FC236}">
              <a16:creationId xmlns:a16="http://schemas.microsoft.com/office/drawing/2014/main" id="{8521B3FD-C929-4246-ADEA-F96EDFC552B2}"/>
            </a:ext>
          </a:extLst>
        </xdr:cNvPr>
        <xdr:cNvSpPr/>
      </xdr:nvSpPr>
      <xdr:spPr>
        <a:xfrm>
          <a:off x="1419225" y="2809876"/>
          <a:ext cx="2428875" cy="1323974"/>
        </a:xfrm>
        <a:prstGeom prst="rect">
          <a:avLst/>
        </a:prstGeom>
        <a:noFill/>
        <a:ln>
          <a:solidFill>
            <a:srgbClr val="00B0F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323850</xdr:colOff>
      <xdr:row>6</xdr:row>
      <xdr:rowOff>0</xdr:rowOff>
    </xdr:from>
    <xdr:to>
      <xdr:col>5</xdr:col>
      <xdr:colOff>581025</xdr:colOff>
      <xdr:row>15</xdr:row>
      <xdr:rowOff>152400</xdr:rowOff>
    </xdr:to>
    <xdr:sp macro="" textlink="">
      <xdr:nvSpPr>
        <xdr:cNvPr id="3" name="正方形/長方形 2">
          <a:extLst>
            <a:ext uri="{FF2B5EF4-FFF2-40B4-BE49-F238E27FC236}">
              <a16:creationId xmlns:a16="http://schemas.microsoft.com/office/drawing/2014/main" id="{7476D87E-E2D0-9713-6643-C563A14FB378}"/>
            </a:ext>
          </a:extLst>
        </xdr:cNvPr>
        <xdr:cNvSpPr/>
      </xdr:nvSpPr>
      <xdr:spPr>
        <a:xfrm>
          <a:off x="1009650" y="1371600"/>
          <a:ext cx="3000375" cy="1695450"/>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581025</xdr:colOff>
      <xdr:row>9</xdr:row>
      <xdr:rowOff>23559</xdr:rowOff>
    </xdr:from>
    <xdr:to>
      <xdr:col>6</xdr:col>
      <xdr:colOff>333375</xdr:colOff>
      <xdr:row>10</xdr:row>
      <xdr:rowOff>161925</xdr:rowOff>
    </xdr:to>
    <xdr:cxnSp macro="">
      <xdr:nvCxnSpPr>
        <xdr:cNvPr id="5" name="直線矢印コネクタ 4">
          <a:extLst>
            <a:ext uri="{FF2B5EF4-FFF2-40B4-BE49-F238E27FC236}">
              <a16:creationId xmlns:a16="http://schemas.microsoft.com/office/drawing/2014/main" id="{FC10D666-919F-9EED-F2C6-A53A7212C65F}"/>
            </a:ext>
          </a:extLst>
        </xdr:cNvPr>
        <xdr:cNvCxnSpPr>
          <a:stCxn id="6" idx="1"/>
          <a:endCxn id="3" idx="3"/>
        </xdr:cNvCxnSpPr>
      </xdr:nvCxnSpPr>
      <xdr:spPr>
        <a:xfrm flipH="1">
          <a:off x="4010025" y="1566609"/>
          <a:ext cx="438150" cy="30981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333375</xdr:colOff>
      <xdr:row>8</xdr:row>
      <xdr:rowOff>57150</xdr:rowOff>
    </xdr:from>
    <xdr:ext cx="1178143" cy="275717"/>
    <xdr:sp macro="" textlink="">
      <xdr:nvSpPr>
        <xdr:cNvPr id="6" name="テキスト ボックス 5">
          <a:extLst>
            <a:ext uri="{FF2B5EF4-FFF2-40B4-BE49-F238E27FC236}">
              <a16:creationId xmlns:a16="http://schemas.microsoft.com/office/drawing/2014/main" id="{EA201F09-938B-288D-375F-6E62D87A5695}"/>
            </a:ext>
          </a:extLst>
        </xdr:cNvPr>
        <xdr:cNvSpPr txBox="1"/>
      </xdr:nvSpPr>
      <xdr:spPr>
        <a:xfrm>
          <a:off x="4448175" y="1428750"/>
          <a:ext cx="1178143" cy="27571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入力して下さい。</a:t>
          </a:r>
        </a:p>
      </xdr:txBody>
    </xdr:sp>
    <xdr:clientData/>
  </xdr:oneCellAnchor>
  <xdr:twoCellAnchor>
    <xdr:from>
      <xdr:col>1</xdr:col>
      <xdr:colOff>209550</xdr:colOff>
      <xdr:row>26</xdr:row>
      <xdr:rowOff>38100</xdr:rowOff>
    </xdr:from>
    <xdr:to>
      <xdr:col>8</xdr:col>
      <xdr:colOff>647700</xdr:colOff>
      <xdr:row>29</xdr:row>
      <xdr:rowOff>9526</xdr:rowOff>
    </xdr:to>
    <xdr:sp macro="" textlink="">
      <xdr:nvSpPr>
        <xdr:cNvPr id="9" name="正方形/長方形 8">
          <a:extLst>
            <a:ext uri="{FF2B5EF4-FFF2-40B4-BE49-F238E27FC236}">
              <a16:creationId xmlns:a16="http://schemas.microsoft.com/office/drawing/2014/main" id="{F93DC68D-3D69-41B6-8D40-F695F1AF85C5}"/>
            </a:ext>
          </a:extLst>
        </xdr:cNvPr>
        <xdr:cNvSpPr/>
      </xdr:nvSpPr>
      <xdr:spPr>
        <a:xfrm>
          <a:off x="895350" y="4838700"/>
          <a:ext cx="5238750" cy="485776"/>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38100</xdr:colOff>
      <xdr:row>23</xdr:row>
      <xdr:rowOff>114299</xdr:rowOff>
    </xdr:from>
    <xdr:to>
      <xdr:col>5</xdr:col>
      <xdr:colOff>495300</xdr:colOff>
      <xdr:row>25</xdr:row>
      <xdr:rowOff>157415</xdr:rowOff>
    </xdr:to>
    <xdr:cxnSp macro="">
      <xdr:nvCxnSpPr>
        <xdr:cNvPr id="10" name="直線矢印コネクタ 9">
          <a:extLst>
            <a:ext uri="{FF2B5EF4-FFF2-40B4-BE49-F238E27FC236}">
              <a16:creationId xmlns:a16="http://schemas.microsoft.com/office/drawing/2014/main" id="{758ACBEF-A536-49B3-BBC1-9D6FCEC69779}"/>
            </a:ext>
          </a:extLst>
        </xdr:cNvPr>
        <xdr:cNvCxnSpPr/>
      </xdr:nvCxnSpPr>
      <xdr:spPr>
        <a:xfrm flipH="1">
          <a:off x="3467100" y="4400549"/>
          <a:ext cx="457200" cy="386016"/>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5</xdr:col>
      <xdr:colOff>123825</xdr:colOff>
      <xdr:row>21</xdr:row>
      <xdr:rowOff>38100</xdr:rowOff>
    </xdr:from>
    <xdr:ext cx="2535374" cy="642484"/>
    <xdr:sp macro="" textlink="">
      <xdr:nvSpPr>
        <xdr:cNvPr id="11" name="テキスト ボックス 10">
          <a:extLst>
            <a:ext uri="{FF2B5EF4-FFF2-40B4-BE49-F238E27FC236}">
              <a16:creationId xmlns:a16="http://schemas.microsoft.com/office/drawing/2014/main" id="{AA716D9B-8296-4599-B018-FF208806DC92}"/>
            </a:ext>
          </a:extLst>
        </xdr:cNvPr>
        <xdr:cNvSpPr txBox="1"/>
      </xdr:nvSpPr>
      <xdr:spPr>
        <a:xfrm>
          <a:off x="3552825" y="3981450"/>
          <a:ext cx="2535374" cy="642484"/>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表紙～必須項目（構造は軸組か枠組）、</a:t>
          </a:r>
          <a:endParaRPr kumimoji="1" lang="en-US" altLang="ja-JP" sz="1100"/>
        </a:p>
        <a:p>
          <a:r>
            <a:rPr kumimoji="1" lang="ja-JP" altLang="en-US" sz="1100"/>
            <a:t>選択している項目のシートを</a:t>
          </a:r>
          <a:endParaRPr kumimoji="1" lang="en-US" altLang="ja-JP" sz="1100"/>
        </a:p>
        <a:p>
          <a:r>
            <a:rPr kumimoji="1" lang="en-US" altLang="ja-JP" sz="1100"/>
            <a:t>PDF</a:t>
          </a:r>
          <a:r>
            <a:rPr kumimoji="1" lang="ja-JP" altLang="en-US" sz="1100"/>
            <a:t>出力してご提出下さい。</a:t>
          </a:r>
        </a:p>
      </xdr:txBody>
    </xdr:sp>
    <xdr:clientData/>
  </xdr:oneCellAnchor>
  <xdr:twoCellAnchor editAs="oneCell">
    <xdr:from>
      <xdr:col>0</xdr:col>
      <xdr:colOff>0</xdr:colOff>
      <xdr:row>31</xdr:row>
      <xdr:rowOff>76200</xdr:rowOff>
    </xdr:from>
    <xdr:to>
      <xdr:col>8</xdr:col>
      <xdr:colOff>394162</xdr:colOff>
      <xdr:row>55</xdr:row>
      <xdr:rowOff>161925</xdr:rowOff>
    </xdr:to>
    <xdr:pic>
      <xdr:nvPicPr>
        <xdr:cNvPr id="12" name="図 11">
          <a:extLst>
            <a:ext uri="{FF2B5EF4-FFF2-40B4-BE49-F238E27FC236}">
              <a16:creationId xmlns:a16="http://schemas.microsoft.com/office/drawing/2014/main" id="{A3953A0C-3481-FB25-D90E-2359FE853FD0}"/>
            </a:ext>
          </a:extLst>
        </xdr:cNvPr>
        <xdr:cNvPicPr>
          <a:picLocks noChangeAspect="1"/>
        </xdr:cNvPicPr>
      </xdr:nvPicPr>
      <xdr:blipFill rotWithShape="1">
        <a:blip xmlns:r="http://schemas.openxmlformats.org/officeDocument/2006/relationships" r:embed="rId2"/>
        <a:srcRect b="8522"/>
        <a:stretch/>
      </xdr:blipFill>
      <xdr:spPr>
        <a:xfrm>
          <a:off x="0" y="5391150"/>
          <a:ext cx="5880562" cy="4200525"/>
        </a:xfrm>
        <a:prstGeom prst="rect">
          <a:avLst/>
        </a:prstGeom>
      </xdr:spPr>
    </xdr:pic>
    <xdr:clientData/>
  </xdr:twoCellAnchor>
  <xdr:twoCellAnchor>
    <xdr:from>
      <xdr:col>2</xdr:col>
      <xdr:colOff>152400</xdr:colOff>
      <xdr:row>35</xdr:row>
      <xdr:rowOff>76199</xdr:rowOff>
    </xdr:from>
    <xdr:to>
      <xdr:col>5</xdr:col>
      <xdr:colOff>590550</xdr:colOff>
      <xdr:row>56</xdr:row>
      <xdr:rowOff>0</xdr:rowOff>
    </xdr:to>
    <xdr:sp macro="" textlink="">
      <xdr:nvSpPr>
        <xdr:cNvPr id="13" name="正方形/長方形 12">
          <a:extLst>
            <a:ext uri="{FF2B5EF4-FFF2-40B4-BE49-F238E27FC236}">
              <a16:creationId xmlns:a16="http://schemas.microsoft.com/office/drawing/2014/main" id="{B7BC5E6A-FA5A-4DB9-9DBF-5490D57EA237}"/>
            </a:ext>
          </a:extLst>
        </xdr:cNvPr>
        <xdr:cNvSpPr/>
      </xdr:nvSpPr>
      <xdr:spPr>
        <a:xfrm>
          <a:off x="1524000" y="6076949"/>
          <a:ext cx="2495550" cy="3524251"/>
        </a:xfrm>
        <a:prstGeom prst="rect">
          <a:avLst/>
        </a:prstGeom>
        <a:noFill/>
        <a:ln>
          <a:solidFill>
            <a:srgbClr val="FF000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352425</xdr:colOff>
      <xdr:row>54</xdr:row>
      <xdr:rowOff>85725</xdr:rowOff>
    </xdr:from>
    <xdr:to>
      <xdr:col>2</xdr:col>
      <xdr:colOff>323850</xdr:colOff>
      <xdr:row>62</xdr:row>
      <xdr:rowOff>104775</xdr:rowOff>
    </xdr:to>
    <xdr:cxnSp macro="">
      <xdr:nvCxnSpPr>
        <xdr:cNvPr id="14" name="直線矢印コネクタ 13">
          <a:extLst>
            <a:ext uri="{FF2B5EF4-FFF2-40B4-BE49-F238E27FC236}">
              <a16:creationId xmlns:a16="http://schemas.microsoft.com/office/drawing/2014/main" id="{8AB8970C-B965-4ABA-9599-31F6A7D1E425}"/>
            </a:ext>
          </a:extLst>
        </xdr:cNvPr>
        <xdr:cNvCxnSpPr/>
      </xdr:nvCxnSpPr>
      <xdr:spPr>
        <a:xfrm flipV="1">
          <a:off x="1038225" y="9344025"/>
          <a:ext cx="657225" cy="139065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38100</xdr:colOff>
      <xdr:row>57</xdr:row>
      <xdr:rowOff>28575</xdr:rowOff>
    </xdr:from>
    <xdr:ext cx="4714875" cy="986937"/>
    <xdr:sp macro="" textlink="">
      <xdr:nvSpPr>
        <xdr:cNvPr id="15" name="テキスト ボックス 14">
          <a:extLst>
            <a:ext uri="{FF2B5EF4-FFF2-40B4-BE49-F238E27FC236}">
              <a16:creationId xmlns:a16="http://schemas.microsoft.com/office/drawing/2014/main" id="{327B8EAD-8B28-4A6F-A6C4-8EA410B5FDA8}"/>
            </a:ext>
          </a:extLst>
        </xdr:cNvPr>
        <xdr:cNvSpPr txBox="1"/>
      </xdr:nvSpPr>
      <xdr:spPr>
        <a:xfrm>
          <a:off x="38100" y="9801225"/>
          <a:ext cx="4714875" cy="986937"/>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100"/>
            <a:t>申請時の必要書類は、</a:t>
          </a:r>
          <a:endParaRPr kumimoji="1" lang="en-US" altLang="ja-JP" sz="1100"/>
        </a:p>
        <a:p>
          <a:endParaRPr kumimoji="1" lang="en-US" altLang="ja-JP" sz="1100"/>
        </a:p>
        <a:p>
          <a:r>
            <a:rPr kumimoji="1" lang="ja-JP" altLang="en-US" sz="1100"/>
            <a:t>施工状況報告書の</a:t>
          </a:r>
          <a:r>
            <a:rPr kumimoji="1" lang="ja-JP" altLang="en-US" sz="1100" b="1"/>
            <a:t>”様式”</a:t>
          </a:r>
          <a:r>
            <a:rPr kumimoji="1" lang="ja-JP" altLang="en-US" sz="1100"/>
            <a:t>ですので、このﾁｪｯｸ欄は、未ﾁｪｯｸでご提出下さい。</a:t>
          </a:r>
          <a:endParaRPr kumimoji="1" lang="en-US" altLang="ja-JP" sz="1100"/>
        </a:p>
        <a:p>
          <a:endParaRPr kumimoji="1" lang="en-US" altLang="ja-JP" sz="1100"/>
        </a:p>
        <a:p>
          <a:r>
            <a:rPr kumimoji="1" lang="ja-JP" altLang="en-US" sz="1100"/>
            <a:t>検査時に、検査員に提出する際は、ﾁｪｯｸを入れたものをご提出下さい。</a:t>
          </a:r>
        </a:p>
      </xdr:txBody>
    </xdr:sp>
    <xdr:clientData/>
  </xdr:oneCellAnchor>
  <xdr:twoCellAnchor>
    <xdr:from>
      <xdr:col>5</xdr:col>
      <xdr:colOff>609600</xdr:colOff>
      <xdr:row>35</xdr:row>
      <xdr:rowOff>66675</xdr:rowOff>
    </xdr:from>
    <xdr:to>
      <xdr:col>8</xdr:col>
      <xdr:colOff>323850</xdr:colOff>
      <xdr:row>56</xdr:row>
      <xdr:rowOff>19050</xdr:rowOff>
    </xdr:to>
    <xdr:sp macro="" textlink="">
      <xdr:nvSpPr>
        <xdr:cNvPr id="18" name="正方形/長方形 17">
          <a:extLst>
            <a:ext uri="{FF2B5EF4-FFF2-40B4-BE49-F238E27FC236}">
              <a16:creationId xmlns:a16="http://schemas.microsoft.com/office/drawing/2014/main" id="{CF7379C4-82AD-4DFF-8BDC-DB81447DF46D}"/>
            </a:ext>
          </a:extLst>
        </xdr:cNvPr>
        <xdr:cNvSpPr/>
      </xdr:nvSpPr>
      <xdr:spPr>
        <a:xfrm>
          <a:off x="4038600" y="6067425"/>
          <a:ext cx="1771650" cy="3552825"/>
        </a:xfrm>
        <a:prstGeom prst="rect">
          <a:avLst/>
        </a:prstGeom>
        <a:noFill/>
        <a:ln>
          <a:solidFill>
            <a:srgbClr val="00B0F0"/>
          </a:solidFill>
          <a:prstDash val="dash"/>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371475</xdr:colOff>
      <xdr:row>55</xdr:row>
      <xdr:rowOff>114300</xdr:rowOff>
    </xdr:from>
    <xdr:to>
      <xdr:col>8</xdr:col>
      <xdr:colOff>586954</xdr:colOff>
      <xdr:row>57</xdr:row>
      <xdr:rowOff>28575</xdr:rowOff>
    </xdr:to>
    <xdr:cxnSp macro="">
      <xdr:nvCxnSpPr>
        <xdr:cNvPr id="19" name="直線矢印コネクタ 18">
          <a:extLst>
            <a:ext uri="{FF2B5EF4-FFF2-40B4-BE49-F238E27FC236}">
              <a16:creationId xmlns:a16="http://schemas.microsoft.com/office/drawing/2014/main" id="{2E687276-324C-4935-830D-1296EB4393D4}"/>
            </a:ext>
          </a:extLst>
        </xdr:cNvPr>
        <xdr:cNvCxnSpPr>
          <a:stCxn id="21" idx="0"/>
        </xdr:cNvCxnSpPr>
      </xdr:nvCxnSpPr>
      <xdr:spPr>
        <a:xfrm flipH="1" flipV="1">
          <a:off x="5857875" y="9544050"/>
          <a:ext cx="215479" cy="257175"/>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7</xdr:col>
      <xdr:colOff>390525</xdr:colOff>
      <xdr:row>57</xdr:row>
      <xdr:rowOff>28575</xdr:rowOff>
    </xdr:from>
    <xdr:ext cx="1764457" cy="642484"/>
    <xdr:sp macro="" textlink="">
      <xdr:nvSpPr>
        <xdr:cNvPr id="21" name="テキスト ボックス 20">
          <a:extLst>
            <a:ext uri="{FF2B5EF4-FFF2-40B4-BE49-F238E27FC236}">
              <a16:creationId xmlns:a16="http://schemas.microsoft.com/office/drawing/2014/main" id="{02F56043-38D4-4C67-AA5B-56799FACC384}"/>
            </a:ext>
          </a:extLst>
        </xdr:cNvPr>
        <xdr:cNvSpPr txBox="1"/>
      </xdr:nvSpPr>
      <xdr:spPr>
        <a:xfrm>
          <a:off x="5191125" y="9801225"/>
          <a:ext cx="1764457" cy="642484"/>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ここは、検査時に検査員が</a:t>
          </a:r>
          <a:endParaRPr kumimoji="1" lang="en-US" altLang="ja-JP" sz="1100"/>
        </a:p>
        <a:p>
          <a:r>
            <a:rPr kumimoji="1" lang="ja-JP" altLang="en-US" sz="1100"/>
            <a:t>記入する欄ですので、</a:t>
          </a:r>
          <a:endParaRPr kumimoji="1" lang="en-US" altLang="ja-JP" sz="1100"/>
        </a:p>
        <a:p>
          <a:r>
            <a:rPr kumimoji="1" lang="ja-JP" altLang="en-US" sz="1100"/>
            <a:t>未記入でお願いします。</a:t>
          </a:r>
        </a:p>
      </xdr:txBody>
    </xdr:sp>
    <xdr:clientData/>
  </xdr:oneCellAnchor>
  <xdr:twoCellAnchor>
    <xdr:from>
      <xdr:col>5</xdr:col>
      <xdr:colOff>371475</xdr:colOff>
      <xdr:row>17</xdr:row>
      <xdr:rowOff>47625</xdr:rowOff>
    </xdr:from>
    <xdr:to>
      <xdr:col>6</xdr:col>
      <xdr:colOff>76200</xdr:colOff>
      <xdr:row>19</xdr:row>
      <xdr:rowOff>47625</xdr:rowOff>
    </xdr:to>
    <xdr:cxnSp macro="">
      <xdr:nvCxnSpPr>
        <xdr:cNvPr id="7" name="直線矢印コネクタ 6">
          <a:extLst>
            <a:ext uri="{FF2B5EF4-FFF2-40B4-BE49-F238E27FC236}">
              <a16:creationId xmlns:a16="http://schemas.microsoft.com/office/drawing/2014/main" id="{4ABA8F57-B589-484F-8B67-2D840F23C55D}"/>
            </a:ext>
          </a:extLst>
        </xdr:cNvPr>
        <xdr:cNvCxnSpPr/>
      </xdr:nvCxnSpPr>
      <xdr:spPr>
        <a:xfrm flipH="1">
          <a:off x="3800475" y="2962275"/>
          <a:ext cx="390525" cy="342900"/>
        </a:xfrm>
        <a:prstGeom prst="straightConnector1">
          <a:avLst/>
        </a:prstGeom>
        <a:ln w="28575">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6</xdr:col>
      <xdr:colOff>28575</xdr:colOff>
      <xdr:row>15</xdr:row>
      <xdr:rowOff>152400</xdr:rowOff>
    </xdr:from>
    <xdr:ext cx="1605761" cy="642484"/>
    <xdr:sp macro="" textlink="">
      <xdr:nvSpPr>
        <xdr:cNvPr id="8" name="テキスト ボックス 7">
          <a:extLst>
            <a:ext uri="{FF2B5EF4-FFF2-40B4-BE49-F238E27FC236}">
              <a16:creationId xmlns:a16="http://schemas.microsoft.com/office/drawing/2014/main" id="{F57A32B5-FD4B-4B7B-B42A-BD047CF77A8C}"/>
            </a:ext>
          </a:extLst>
        </xdr:cNvPr>
        <xdr:cNvSpPr txBox="1"/>
      </xdr:nvSpPr>
      <xdr:spPr>
        <a:xfrm>
          <a:off x="4143375" y="2724150"/>
          <a:ext cx="1605761" cy="642484"/>
        </a:xfrm>
        <a:prstGeom prst="rect">
          <a:avLst/>
        </a:prstGeom>
        <a:solidFill>
          <a:schemeClr val="bg1"/>
        </a:solidFill>
        <a:ln w="2540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ここは、検査時に</a:t>
          </a:r>
          <a:endParaRPr kumimoji="1" lang="en-US" altLang="ja-JP" sz="1100"/>
        </a:p>
        <a:p>
          <a:r>
            <a:rPr kumimoji="1" lang="ja-JP" altLang="en-US" sz="1100"/>
            <a:t>記入する欄ですので、</a:t>
          </a:r>
          <a:endParaRPr kumimoji="1" lang="en-US" altLang="ja-JP" sz="1100"/>
        </a:p>
        <a:p>
          <a:r>
            <a:rPr kumimoji="1" lang="ja-JP" altLang="en-US" sz="1100"/>
            <a:t>未記入でお願いします。</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fs\&#20303;&#23429;&#24615;&#33021;&#35413;&#20385;&#35506;\&#24615;&#33021;&#35413;&#20385;&#65288;&#35413;&#20385;&#35506;&#20849;&#36890;&#65289;\&#26377;&#36032;&#24693;&#26792;\&#35373;&#35336;&#20869;&#23481;&#35500;&#26126;&#26360;&#12288;&#26408;&#36896;&#12288;&#20316;&#25104;&#20013;.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a-fs\000&#20849;&#26377;\&#20303;&#23429;&#24615;&#33021;&#35413;&#20385;&#35506;\&#24615;&#33021;&#35413;&#20385;&#65288;&#35413;&#20385;&#35506;&#20849;&#36890;&#65289;\&#30003;&#35531;&#26360;2022-11-7\&#35373;&#35336;&#12539;&#24314;&#35373;&#20303;&#23429;&#24615;&#33021;&#35413;&#20385;&#30003;&#35531;&#26360;.xlsx" TargetMode="External"/><Relationship Id="rId1" Type="http://schemas.openxmlformats.org/officeDocument/2006/relationships/externalLinkPath" Target="&#35373;&#35336;&#12539;&#24314;&#35373;&#20303;&#23429;&#24615;&#33021;&#35413;&#20385;&#30003;&#35531;&#26360;.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fs\&#20303;&#23429;&#24615;&#33021;&#35413;&#20385;&#35506;\&#24615;&#33021;&#35413;&#20385;&#65288;&#27178;&#23614;&#26448;&#26408;&#24215;&#65289;\&#33258;&#24049;&#35413;&#20385;&#35501;&#36796;&#12510;&#12473;&#1247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説明"/>
      <sheetName val="自己評価書"/>
      <sheetName val="タイプ分類図"/>
      <sheetName val="設計内容説明書(住棟)"/>
      <sheetName val="設計内容説明書 (住戸・必須)"/>
      <sheetName val="設計内容説明書 (住戸・選択②火災"/>
      <sheetName val="設計内容説明書（住戸・選択④更新～⑦光視環境）"/>
      <sheetName val="躯体天井高一覧表(住戸別)"/>
      <sheetName val="光・視環境"/>
      <sheetName val="光・視環境グループ図"/>
      <sheetName val="設計内容説明書 (住戸・選択⑧音8-1、2以外)"/>
      <sheetName val="設計内容説明書 (住戸・選択⑨高齢者"/>
      <sheetName val="設計内容説明書 (住戸・選択⑩防犯"/>
      <sheetName val="設計内容説明書　訂正前"/>
    </sheetNames>
    <sheetDataSet>
      <sheetData sheetId="0"/>
      <sheetData sheetId="1">
        <row r="9">
          <cell r="AL9" t="str">
            <v>その他</v>
          </cell>
        </row>
        <row r="12">
          <cell r="AY12" t="str">
            <v>スウェーデン式サウンディング試験</v>
          </cell>
        </row>
        <row r="35">
          <cell r="A35">
            <v>1</v>
          </cell>
          <cell r="B35">
            <v>101</v>
          </cell>
          <cell r="D35">
            <v>101</v>
          </cell>
          <cell r="F35">
            <v>1</v>
          </cell>
          <cell r="H35" t="str">
            <v>A1</v>
          </cell>
          <cell r="P35">
            <v>0</v>
          </cell>
          <cell r="R35" t="str">
            <v>×</v>
          </cell>
          <cell r="S35" t="str">
            <v>×</v>
          </cell>
          <cell r="T35" t="str">
            <v>×</v>
          </cell>
          <cell r="U35" t="str">
            <v>○</v>
          </cell>
          <cell r="Y35" t="str">
            <v/>
          </cell>
          <cell r="AC35" t="str">
            <v/>
          </cell>
          <cell r="AX35" t="str">
            <v/>
          </cell>
          <cell r="AZ35">
            <v>1</v>
          </cell>
          <cell r="BA35">
            <v>1</v>
          </cell>
          <cell r="BB35" t="str">
            <v/>
          </cell>
          <cell r="BE35" t="str">
            <v/>
          </cell>
          <cell r="BX35">
            <v>1</v>
          </cell>
          <cell r="CE35">
            <v>5</v>
          </cell>
          <cell r="CF35">
            <v>1</v>
          </cell>
          <cell r="CK35" t="str">
            <v/>
          </cell>
          <cell r="CQ35" t="str">
            <v/>
          </cell>
          <cell r="DN35" t="str">
            <v>　</v>
          </cell>
          <cell r="DO35" t="str">
            <v/>
          </cell>
          <cell r="DQ35" t="str">
            <v/>
          </cell>
          <cell r="DW35" t="str">
            <v>○</v>
          </cell>
          <cell r="DX35" t="str">
            <v/>
          </cell>
          <cell r="DY35" t="str">
            <v/>
          </cell>
          <cell r="DZ35" t="str">
            <v/>
          </cell>
          <cell r="EA35" t="str">
            <v/>
          </cell>
          <cell r="EJ35">
            <v>1</v>
          </cell>
          <cell r="EK35" t="str">
            <v/>
          </cell>
          <cell r="EL35" t="str">
            <v/>
          </cell>
          <cell r="EM35" t="str">
            <v/>
          </cell>
          <cell r="EN35" t="str">
            <v>　</v>
          </cell>
          <cell r="ER35" t="str">
            <v/>
          </cell>
          <cell r="ES35" t="str">
            <v/>
          </cell>
          <cell r="ET35" t="str">
            <v/>
          </cell>
          <cell r="EU35" t="str">
            <v/>
          </cell>
          <cell r="EV35" t="str">
            <v/>
          </cell>
          <cell r="FE35" t="str">
            <v/>
          </cell>
          <cell r="FF35" t="str">
            <v/>
          </cell>
          <cell r="FG35" t="str">
            <v/>
          </cell>
          <cell r="FH35" t="str">
            <v/>
          </cell>
          <cell r="FM35" t="str">
            <v/>
          </cell>
          <cell r="FT35" t="str">
            <v/>
          </cell>
          <cell r="GE35">
            <v>1</v>
          </cell>
          <cell r="GP35" t="str">
            <v/>
          </cell>
        </row>
      </sheetData>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SHEET"/>
      <sheetName val="DATA"/>
      <sheetName val="項目リスト"/>
      <sheetName val="説明"/>
      <sheetName val="評価書送付先等"/>
      <sheetName val="設計住宅性能評価申請書"/>
      <sheetName val="第二面別紙"/>
      <sheetName val="第四面"/>
      <sheetName val="第四面（共同用）"/>
      <sheetName val="設計評価　必要図書"/>
      <sheetName val="変更設計評価申請書"/>
      <sheetName val="建設住宅性能評価申請書"/>
      <sheetName val="第二面別紙（建設）"/>
      <sheetName val="委任状"/>
      <sheetName val="委任状 (複数申請者用)"/>
    </sheetNames>
    <sheetDataSet>
      <sheetData sheetId="0">
        <row r="6">
          <cell r="B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自己評価書作成メニュー"/>
      <sheetName val="自己評価書"/>
      <sheetName val="マスターシート"/>
    </sheetNames>
    <sheetDataSet>
      <sheetData sheetId="0"/>
      <sheetData sheetId="1"/>
      <sheetData sheetId="2">
        <row r="3">
          <cell r="B3" t="str">
            <v>□</v>
          </cell>
          <cell r="AB3">
            <v>0</v>
          </cell>
        </row>
        <row r="4">
          <cell r="B4" t="str">
            <v>■</v>
          </cell>
          <cell r="C4" t="str">
            <v>免震建築物</v>
          </cell>
          <cell r="E4" t="str">
            <v>標準貫入試験</v>
          </cell>
          <cell r="F4" t="str">
            <v>鉄筋コンクリート造</v>
          </cell>
          <cell r="G4" t="str">
            <v>ベタ基礎</v>
          </cell>
          <cell r="H4" t="str">
            <v>支持杭</v>
          </cell>
          <cell r="I4" t="str">
            <v>○</v>
          </cell>
          <cell r="J4" t="str">
            <v>○</v>
          </cell>
          <cell r="K4" t="str">
            <v>なし</v>
          </cell>
          <cell r="L4" t="str">
            <v>避難はしご</v>
          </cell>
          <cell r="M4" t="str">
            <v>地上</v>
          </cell>
          <cell r="N4" t="str">
            <v>該当なし</v>
          </cell>
          <cell r="O4" t="str">
            <v>なし</v>
          </cell>
          <cell r="P4" t="str">
            <v>Ⅰ</v>
          </cell>
          <cell r="Q4" t="str">
            <v>地下</v>
          </cell>
          <cell r="R4" t="str">
            <v>有効</v>
          </cell>
          <cell r="S4" t="str">
            <v>a.開放型廊下</v>
          </cell>
          <cell r="T4" t="str">
            <v>a.２方向避難</v>
          </cell>
          <cell r="U4">
            <v>2</v>
          </cell>
          <cell r="V4">
            <v>3</v>
          </cell>
          <cell r="W4">
            <v>4</v>
          </cell>
          <cell r="X4">
            <v>5</v>
          </cell>
          <cell r="Z4">
            <v>2</v>
          </cell>
          <cell r="AA4">
            <v>3</v>
          </cell>
          <cell r="AB4">
            <v>4</v>
          </cell>
          <cell r="AC4">
            <v>5</v>
          </cell>
          <cell r="AD4">
            <v>3</v>
          </cell>
          <cell r="AE4">
            <v>8</v>
          </cell>
          <cell r="AF4">
            <v>0</v>
          </cell>
          <cell r="AG4" t="str">
            <v>熱損失係数</v>
          </cell>
          <cell r="AH4">
            <v>5</v>
          </cell>
          <cell r="AI4" t="str">
            <v>対策等級</v>
          </cell>
          <cell r="AJ4" t="str">
            <v>対策等級</v>
          </cell>
        </row>
        <row r="5">
          <cell r="C5" t="str">
            <v>その他</v>
          </cell>
          <cell r="E5" t="str">
            <v>スウェーデン式サウンディング試験</v>
          </cell>
          <cell r="F5" t="str">
            <v>直接基礎</v>
          </cell>
          <cell r="G5" t="str">
            <v>独立基礎</v>
          </cell>
          <cell r="H5" t="str">
            <v>摩擦杭</v>
          </cell>
          <cell r="J5" t="str">
            <v>×</v>
          </cell>
          <cell r="K5" t="str">
            <v>上階</v>
          </cell>
          <cell r="L5" t="str">
            <v>滑り棒</v>
          </cell>
          <cell r="M5" t="str">
            <v>地下</v>
          </cell>
          <cell r="N5" t="str">
            <v>はり</v>
          </cell>
          <cell r="O5" t="str">
            <v>壁</v>
          </cell>
          <cell r="P5" t="str">
            <v>Ⅱ</v>
          </cell>
          <cell r="Q5" t="str">
            <v>地上</v>
          </cell>
          <cell r="R5" t="str">
            <v>シャッター</v>
          </cell>
          <cell r="S5" t="str">
            <v>b.自然排煙</v>
          </cell>
          <cell r="T5" t="str">
            <v>b.直通階段</v>
          </cell>
          <cell r="U5">
            <v>1</v>
          </cell>
          <cell r="V5">
            <v>2</v>
          </cell>
          <cell r="W5">
            <v>3</v>
          </cell>
          <cell r="X5">
            <v>4</v>
          </cell>
          <cell r="Z5">
            <v>1</v>
          </cell>
          <cell r="AA5">
            <v>2</v>
          </cell>
          <cell r="AB5">
            <v>3</v>
          </cell>
          <cell r="AC5">
            <v>4</v>
          </cell>
          <cell r="AD5">
            <v>2</v>
          </cell>
          <cell r="AE5">
            <v>7</v>
          </cell>
          <cell r="AF5" t="str">
            <v>a</v>
          </cell>
          <cell r="AG5" t="str">
            <v>熱貫流率</v>
          </cell>
          <cell r="AH5">
            <v>4</v>
          </cell>
          <cell r="AI5" t="str">
            <v>相当スラブ厚</v>
          </cell>
          <cell r="AJ5" t="str">
            <v>レベル低減量</v>
          </cell>
        </row>
        <row r="6">
          <cell r="E6" t="str">
            <v>平板載荷試験</v>
          </cell>
          <cell r="F6" t="str">
            <v>SB工法</v>
          </cell>
          <cell r="G6" t="str">
            <v>布基礎</v>
          </cell>
          <cell r="K6" t="str">
            <v>下階</v>
          </cell>
          <cell r="L6" t="str">
            <v>避難ロープ</v>
          </cell>
          <cell r="M6" t="str">
            <v>その他</v>
          </cell>
          <cell r="N6" t="str">
            <v>傾斜屋根</v>
          </cell>
          <cell r="O6" t="str">
            <v>柱</v>
          </cell>
          <cell r="P6" t="str">
            <v>Ⅲ</v>
          </cell>
          <cell r="Q6" t="str">
            <v>屋上</v>
          </cell>
          <cell r="R6" t="str">
            <v>その他</v>
          </cell>
          <cell r="S6" t="str">
            <v>c.機械排煙(一般)</v>
          </cell>
          <cell r="T6" t="str">
            <v>c.その他</v>
          </cell>
          <cell r="U6">
            <v>0</v>
          </cell>
          <cell r="V6">
            <v>1</v>
          </cell>
          <cell r="W6">
            <v>2</v>
          </cell>
          <cell r="X6">
            <v>3</v>
          </cell>
          <cell r="AA6">
            <v>1</v>
          </cell>
          <cell r="AB6">
            <v>2</v>
          </cell>
          <cell r="AC6">
            <v>3</v>
          </cell>
          <cell r="AD6">
            <v>0</v>
          </cell>
          <cell r="AE6">
            <v>6</v>
          </cell>
          <cell r="AF6" t="str">
            <v>b</v>
          </cell>
          <cell r="AH6">
            <v>1</v>
          </cell>
        </row>
        <row r="7">
          <cell r="E7" t="str">
            <v xml:space="preserve">表面波探査法 </v>
          </cell>
          <cell r="K7" t="str">
            <v>上階及び下階</v>
          </cell>
          <cell r="L7" t="str">
            <v>避難用タラップ</v>
          </cell>
          <cell r="N7" t="str">
            <v>その他</v>
          </cell>
          <cell r="O7" t="str">
            <v>壁柱</v>
          </cell>
          <cell r="P7" t="str">
            <v>Ⅳ</v>
          </cell>
          <cell r="Q7" t="str">
            <v>中間階</v>
          </cell>
          <cell r="R7" t="str">
            <v>無し</v>
          </cell>
          <cell r="S7" t="str">
            <v>d.機械排煙(加圧式)</v>
          </cell>
          <cell r="V7">
            <v>0</v>
          </cell>
          <cell r="W7">
            <v>1</v>
          </cell>
          <cell r="X7">
            <v>2</v>
          </cell>
          <cell r="AB7">
            <v>1</v>
          </cell>
          <cell r="AC7">
            <v>2</v>
          </cell>
          <cell r="AE7">
            <v>5</v>
          </cell>
          <cell r="AF7" t="str">
            <v>c</v>
          </cell>
        </row>
        <row r="8">
          <cell r="L8" t="str">
            <v>滑り台</v>
          </cell>
          <cell r="P8" t="str">
            <v>Ⅴ</v>
          </cell>
          <cell r="Q8" t="str">
            <v>その他</v>
          </cell>
          <cell r="S8" t="str">
            <v>e.その他</v>
          </cell>
          <cell r="W8">
            <v>0</v>
          </cell>
          <cell r="X8">
            <v>1</v>
          </cell>
          <cell r="AC8">
            <v>1</v>
          </cell>
          <cell r="AE8">
            <v>4</v>
          </cell>
          <cell r="AF8" t="str">
            <v>d</v>
          </cell>
        </row>
        <row r="9">
          <cell r="L9" t="str">
            <v>緩降機</v>
          </cell>
          <cell r="P9" t="str">
            <v>Ⅵ</v>
          </cell>
          <cell r="X9">
            <v>0</v>
          </cell>
          <cell r="AE9">
            <v>3</v>
          </cell>
          <cell r="AF9" t="str">
            <v>e</v>
          </cell>
        </row>
        <row r="10">
          <cell r="L10" t="str">
            <v>避難橋</v>
          </cell>
          <cell r="AE10">
            <v>2</v>
          </cell>
        </row>
        <row r="11">
          <cell r="L11" t="str">
            <v>救助袋</v>
          </cell>
          <cell r="AE11">
            <v>1</v>
          </cell>
        </row>
        <row r="16">
          <cell r="A16">
            <v>0</v>
          </cell>
        </row>
        <row r="18">
          <cell r="A18">
            <v>0</v>
          </cell>
        </row>
        <row r="20">
          <cell r="A20">
            <v>0</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57"/>
  </sheetPr>
  <dimension ref="A1:B16"/>
  <sheetViews>
    <sheetView workbookViewId="0">
      <pane xSplit="1" ySplit="1" topLeftCell="B2" activePane="bottomRight" state="frozen"/>
      <selection pane="topRight" activeCell="B1" sqref="B1"/>
      <selection pane="bottomLeft" activeCell="A2" sqref="A2"/>
      <selection pane="bottomRight" activeCell="B15" sqref="B15"/>
    </sheetView>
  </sheetViews>
  <sheetFormatPr defaultColWidth="9" defaultRowHeight="13.5" x14ac:dyDescent="0.15"/>
  <cols>
    <col min="1" max="1" width="14.125" style="49" customWidth="1"/>
    <col min="2" max="2" width="32.125" style="49" customWidth="1"/>
    <col min="3" max="3" width="9" style="1" customWidth="1"/>
    <col min="4" max="16384" width="9" style="1"/>
  </cols>
  <sheetData>
    <row r="1" spans="1:2" ht="67.5" x14ac:dyDescent="0.15">
      <c r="A1" s="49" t="s">
        <v>591</v>
      </c>
      <c r="B1" s="50" t="s">
        <v>592</v>
      </c>
    </row>
    <row r="2" spans="1:2" x14ac:dyDescent="0.15">
      <c r="A2" s="49" t="s">
        <v>593</v>
      </c>
      <c r="B2" s="49">
        <v>-2</v>
      </c>
    </row>
    <row r="3" spans="1:2" x14ac:dyDescent="0.15">
      <c r="A3" s="49" t="s">
        <v>594</v>
      </c>
      <c r="B3" s="49">
        <v>-2</v>
      </c>
    </row>
    <row r="4" spans="1:2" x14ac:dyDescent="0.15">
      <c r="A4" s="49" t="s">
        <v>595</v>
      </c>
      <c r="B4" s="49">
        <v>-2</v>
      </c>
    </row>
    <row r="5" spans="1:2" x14ac:dyDescent="0.15">
      <c r="A5" s="51" t="s">
        <v>596</v>
      </c>
      <c r="B5" s="49">
        <v>1</v>
      </c>
    </row>
    <row r="6" spans="1:2" x14ac:dyDescent="0.15">
      <c r="A6" s="51" t="s">
        <v>597</v>
      </c>
      <c r="B6" s="49">
        <v>1</v>
      </c>
    </row>
    <row r="7" spans="1:2" x14ac:dyDescent="0.15">
      <c r="A7" s="51" t="s">
        <v>598</v>
      </c>
      <c r="B7" s="49">
        <v>1</v>
      </c>
    </row>
    <row r="8" spans="1:2" x14ac:dyDescent="0.15">
      <c r="A8" s="51" t="s">
        <v>599</v>
      </c>
      <c r="B8" s="49">
        <v>1</v>
      </c>
    </row>
    <row r="9" spans="1:2" x14ac:dyDescent="0.15">
      <c r="A9" s="51" t="s">
        <v>600</v>
      </c>
      <c r="B9" s="49">
        <v>1</v>
      </c>
    </row>
    <row r="10" spans="1:2" x14ac:dyDescent="0.15">
      <c r="A10" s="51" t="s">
        <v>601</v>
      </c>
      <c r="B10" s="49">
        <v>1</v>
      </c>
    </row>
    <row r="11" spans="1:2" x14ac:dyDescent="0.15">
      <c r="A11" s="51" t="s">
        <v>602</v>
      </c>
      <c r="B11" s="49">
        <v>1</v>
      </c>
    </row>
    <row r="12" spans="1:2" x14ac:dyDescent="0.15">
      <c r="A12" s="51" t="s">
        <v>603</v>
      </c>
      <c r="B12" s="49">
        <v>1</v>
      </c>
    </row>
    <row r="13" spans="1:2" x14ac:dyDescent="0.15">
      <c r="A13" s="51"/>
    </row>
    <row r="14" spans="1:2" x14ac:dyDescent="0.15">
      <c r="A14" s="51"/>
    </row>
    <row r="15" spans="1:2" x14ac:dyDescent="0.15">
      <c r="A15" s="49" t="s">
        <v>604</v>
      </c>
      <c r="B15" s="49">
        <v>1</v>
      </c>
    </row>
    <row r="16" spans="1:2" x14ac:dyDescent="0.15">
      <c r="A16" s="49" t="s">
        <v>605</v>
      </c>
      <c r="B16" s="49">
        <v>0</v>
      </c>
    </row>
  </sheetData>
  <phoneticPr fontId="5"/>
  <pageMargins left="0.78700000000000003" right="0.78700000000000003" top="0.98399999999999999" bottom="0.98399999999999999" header="0.51200000000000001" footer="0.51200000000000001"/>
  <pageSetup paperSize="9" orientation="portrait"/>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FF0000"/>
  </sheetPr>
  <dimension ref="A1:R47"/>
  <sheetViews>
    <sheetView topLeftCell="A5" workbookViewId="0">
      <selection activeCell="D30" sqref="D30"/>
    </sheetView>
  </sheetViews>
  <sheetFormatPr defaultColWidth="9" defaultRowHeight="11.25" x14ac:dyDescent="0.15"/>
  <cols>
    <col min="1" max="1" width="3.125" style="76" customWidth="1"/>
    <col min="2" max="2" width="14.125" style="76" customWidth="1"/>
    <col min="3" max="3" width="8.375" style="109" customWidth="1"/>
    <col min="4" max="4" width="2.625" style="76" customWidth="1"/>
    <col min="5" max="5" width="3" style="76" customWidth="1"/>
    <col min="6" max="6" width="2.625" style="77" customWidth="1"/>
    <col min="7" max="7" width="8.375" style="106" customWidth="1"/>
    <col min="8" max="11" width="2.625" style="76" customWidth="1"/>
    <col min="12" max="12" width="2.125" style="76" customWidth="1"/>
    <col min="13" max="13" width="12.125" style="78" customWidth="1"/>
    <col min="14" max="16" width="2.625" style="77" customWidth="1"/>
    <col min="17" max="18" width="10.625" style="77" customWidth="1"/>
    <col min="19" max="19" width="9" style="76" customWidth="1"/>
    <col min="20" max="16384" width="9" style="76"/>
  </cols>
  <sheetData>
    <row r="1" spans="1:18" s="69" customFormat="1" ht="16.5" customHeight="1" x14ac:dyDescent="0.15">
      <c r="A1" s="72" t="s">
        <v>853</v>
      </c>
      <c r="B1" s="72"/>
      <c r="C1" s="107"/>
      <c r="D1" s="72"/>
      <c r="E1" s="72"/>
      <c r="F1" s="73"/>
      <c r="G1" s="105"/>
      <c r="H1" s="72"/>
      <c r="I1" s="72"/>
      <c r="J1" s="72"/>
      <c r="K1" s="72"/>
      <c r="L1" s="72"/>
      <c r="M1" s="74"/>
      <c r="N1" s="70"/>
      <c r="O1" s="70"/>
      <c r="P1" s="70"/>
      <c r="Q1" s="70"/>
      <c r="R1" s="75" t="s">
        <v>1069</v>
      </c>
    </row>
    <row r="2" spans="1:18" s="69" customFormat="1" ht="15" customHeight="1" x14ac:dyDescent="0.15">
      <c r="A2" s="72"/>
      <c r="B2" s="72"/>
      <c r="C2" s="107"/>
      <c r="D2" s="72"/>
      <c r="E2" s="72"/>
      <c r="F2" s="73"/>
      <c r="G2" s="105"/>
      <c r="H2" s="72"/>
      <c r="I2" s="72"/>
      <c r="J2" s="325" t="s">
        <v>607</v>
      </c>
      <c r="K2" s="325"/>
      <c r="L2" s="325"/>
      <c r="M2" s="325"/>
      <c r="N2" s="325"/>
      <c r="O2" s="325"/>
      <c r="P2" s="325"/>
      <c r="Q2" s="325"/>
      <c r="R2" s="325"/>
    </row>
    <row r="3" spans="1:18" s="69" customFormat="1" ht="15" customHeight="1" x14ac:dyDescent="0.15">
      <c r="A3" s="72"/>
      <c r="B3" s="72" t="s">
        <v>855</v>
      </c>
      <c r="C3" s="107"/>
      <c r="D3" s="72"/>
      <c r="E3" s="72"/>
      <c r="F3" s="73"/>
      <c r="G3" s="105"/>
      <c r="H3" s="72"/>
      <c r="I3" s="72"/>
      <c r="J3" s="326" t="s">
        <v>608</v>
      </c>
      <c r="K3" s="326"/>
      <c r="L3" s="326"/>
      <c r="M3" s="326"/>
      <c r="N3" s="326"/>
      <c r="O3" s="326"/>
      <c r="P3" s="326"/>
      <c r="Q3" s="326"/>
      <c r="R3" s="326"/>
    </row>
    <row r="4" spans="1:18" ht="9.75" customHeight="1" x14ac:dyDescent="0.15"/>
    <row r="5" spans="1:18" s="79" customFormat="1" ht="13.5" customHeight="1" x14ac:dyDescent="0.15">
      <c r="A5" s="327"/>
      <c r="B5" s="330" t="s">
        <v>609</v>
      </c>
      <c r="C5" s="389" t="s">
        <v>610</v>
      </c>
      <c r="D5" s="330" t="s">
        <v>611</v>
      </c>
      <c r="E5" s="330"/>
      <c r="F5" s="330"/>
      <c r="G5" s="330"/>
      <c r="H5" s="330"/>
      <c r="I5" s="330"/>
      <c r="J5" s="330"/>
      <c r="K5" s="330"/>
      <c r="L5" s="330"/>
      <c r="M5" s="332"/>
      <c r="N5" s="333" t="s">
        <v>1110</v>
      </c>
      <c r="O5" s="333"/>
      <c r="P5" s="333"/>
      <c r="Q5" s="333"/>
      <c r="R5" s="334"/>
    </row>
    <row r="6" spans="1:18" s="79" customFormat="1" ht="13.5" customHeight="1" x14ac:dyDescent="0.15">
      <c r="A6" s="328"/>
      <c r="B6" s="320"/>
      <c r="C6" s="390"/>
      <c r="D6" s="335" t="s">
        <v>612</v>
      </c>
      <c r="E6" s="336"/>
      <c r="F6" s="315" t="s">
        <v>613</v>
      </c>
      <c r="G6" s="339"/>
      <c r="H6" s="320" t="s">
        <v>614</v>
      </c>
      <c r="I6" s="320"/>
      <c r="J6" s="320"/>
      <c r="K6" s="320"/>
      <c r="L6" s="315" t="s">
        <v>615</v>
      </c>
      <c r="M6" s="316"/>
      <c r="N6" s="319" t="s">
        <v>616</v>
      </c>
      <c r="O6" s="320"/>
      <c r="P6" s="320"/>
      <c r="Q6" s="320" t="s">
        <v>617</v>
      </c>
      <c r="R6" s="321"/>
    </row>
    <row r="7" spans="1:18" s="79" customFormat="1" ht="13.5" customHeight="1" thickBot="1" x14ac:dyDescent="0.2">
      <c r="A7" s="329"/>
      <c r="B7" s="331"/>
      <c r="C7" s="391"/>
      <c r="D7" s="337"/>
      <c r="E7" s="338"/>
      <c r="F7" s="317"/>
      <c r="G7" s="340"/>
      <c r="H7" s="80">
        <v>1</v>
      </c>
      <c r="I7" s="80">
        <v>2</v>
      </c>
      <c r="J7" s="80">
        <v>3</v>
      </c>
      <c r="K7" s="80">
        <v>4</v>
      </c>
      <c r="L7" s="317"/>
      <c r="M7" s="318"/>
      <c r="N7" s="81" t="s">
        <v>618</v>
      </c>
      <c r="O7" s="80" t="s">
        <v>619</v>
      </c>
      <c r="P7" s="80" t="s">
        <v>620</v>
      </c>
      <c r="Q7" s="80" t="s">
        <v>621</v>
      </c>
      <c r="R7" s="82" t="s">
        <v>622</v>
      </c>
    </row>
    <row r="8" spans="1:18" s="77" customFormat="1" ht="12" customHeight="1" thickTop="1" x14ac:dyDescent="0.15">
      <c r="A8" s="376" t="s">
        <v>679</v>
      </c>
      <c r="B8" s="364" t="s">
        <v>680</v>
      </c>
      <c r="C8" s="364" t="s">
        <v>681</v>
      </c>
      <c r="D8" s="83" t="s">
        <v>625</v>
      </c>
      <c r="E8" s="103" t="s">
        <v>1061</v>
      </c>
      <c r="F8" s="83" t="s">
        <v>625</v>
      </c>
      <c r="G8" s="196" t="s">
        <v>867</v>
      </c>
      <c r="H8" s="85"/>
      <c r="I8" s="85" t="s">
        <v>625</v>
      </c>
      <c r="J8" s="85" t="s">
        <v>625</v>
      </c>
      <c r="K8" s="85"/>
      <c r="L8" s="162" t="s">
        <v>625</v>
      </c>
      <c r="M8" s="350" t="s">
        <v>683</v>
      </c>
      <c r="N8" s="86"/>
      <c r="O8" s="85" t="s">
        <v>625</v>
      </c>
      <c r="P8" s="85" t="s">
        <v>625</v>
      </c>
      <c r="Q8" s="342" t="s">
        <v>627</v>
      </c>
      <c r="R8" s="348" t="s">
        <v>627</v>
      </c>
    </row>
    <row r="9" spans="1:18" s="77" customFormat="1" ht="12" customHeight="1" x14ac:dyDescent="0.15">
      <c r="A9" s="322"/>
      <c r="B9" s="286"/>
      <c r="C9" s="286"/>
      <c r="D9" s="95"/>
      <c r="E9" s="84"/>
      <c r="F9" s="98" t="s">
        <v>625</v>
      </c>
      <c r="G9" s="182" t="s">
        <v>943</v>
      </c>
      <c r="H9" s="96"/>
      <c r="I9" s="96"/>
      <c r="J9" s="96"/>
      <c r="K9" s="96"/>
      <c r="L9" s="163"/>
      <c r="M9" s="324"/>
      <c r="N9" s="97"/>
      <c r="O9" s="96"/>
      <c r="P9" s="96"/>
      <c r="Q9" s="292"/>
      <c r="R9" s="295"/>
    </row>
    <row r="10" spans="1:18" ht="12" customHeight="1" x14ac:dyDescent="0.15">
      <c r="A10" s="322"/>
      <c r="B10" s="286"/>
      <c r="C10" s="377"/>
      <c r="D10" s="95"/>
      <c r="E10" s="84"/>
      <c r="F10" s="98" t="s">
        <v>625</v>
      </c>
      <c r="G10" s="182" t="s">
        <v>661</v>
      </c>
      <c r="H10" s="96"/>
      <c r="I10" s="98" t="s">
        <v>625</v>
      </c>
      <c r="J10" s="98" t="s">
        <v>625</v>
      </c>
      <c r="K10" s="96"/>
      <c r="L10" s="161" t="s">
        <v>625</v>
      </c>
      <c r="M10" s="290" t="s">
        <v>684</v>
      </c>
      <c r="N10" s="97"/>
      <c r="O10" s="96"/>
      <c r="P10" s="98" t="s">
        <v>625</v>
      </c>
      <c r="Q10" s="292"/>
      <c r="R10" s="295"/>
    </row>
    <row r="11" spans="1:18" ht="12" customHeight="1" x14ac:dyDescent="0.15">
      <c r="A11" s="322"/>
      <c r="B11" s="286"/>
      <c r="C11" s="377"/>
      <c r="D11" s="95"/>
      <c r="E11" s="84"/>
      <c r="F11" s="98" t="s">
        <v>625</v>
      </c>
      <c r="G11" s="182" t="s">
        <v>946</v>
      </c>
      <c r="H11" s="96"/>
      <c r="I11" s="96"/>
      <c r="J11" s="96"/>
      <c r="K11" s="96"/>
      <c r="L11" s="163"/>
      <c r="M11" s="290"/>
      <c r="N11" s="97"/>
      <c r="O11" s="96"/>
      <c r="P11" s="96"/>
      <c r="Q11" s="292"/>
      <c r="R11" s="295"/>
    </row>
    <row r="12" spans="1:18" ht="12" customHeight="1" x14ac:dyDescent="0.15">
      <c r="A12" s="322"/>
      <c r="B12" s="246"/>
      <c r="C12" s="377"/>
      <c r="D12" s="95"/>
      <c r="E12" s="84"/>
      <c r="F12" s="98" t="s">
        <v>625</v>
      </c>
      <c r="G12" s="182" t="s">
        <v>945</v>
      </c>
      <c r="H12" s="96"/>
      <c r="I12" s="98" t="s">
        <v>625</v>
      </c>
      <c r="J12" s="98" t="s">
        <v>625</v>
      </c>
      <c r="K12" s="96"/>
      <c r="L12" s="161" t="s">
        <v>625</v>
      </c>
      <c r="M12" s="290" t="s">
        <v>685</v>
      </c>
      <c r="N12" s="97" t="s">
        <v>625</v>
      </c>
      <c r="O12" s="96"/>
      <c r="P12" s="98" t="s">
        <v>625</v>
      </c>
      <c r="Q12" s="292"/>
      <c r="R12" s="295"/>
    </row>
    <row r="13" spans="1:18" ht="12" customHeight="1" x14ac:dyDescent="0.15">
      <c r="A13" s="322"/>
      <c r="B13" s="250"/>
      <c r="C13" s="377"/>
      <c r="D13" s="95"/>
      <c r="E13" s="84"/>
      <c r="F13" s="98" t="s">
        <v>625</v>
      </c>
      <c r="G13" s="182"/>
      <c r="H13" s="96"/>
      <c r="I13" s="96"/>
      <c r="J13" s="96"/>
      <c r="K13" s="96"/>
      <c r="L13" s="163"/>
      <c r="M13" s="290"/>
      <c r="N13" s="97"/>
      <c r="O13" s="96"/>
      <c r="P13" s="96"/>
      <c r="Q13" s="292"/>
      <c r="R13" s="295"/>
    </row>
    <row r="14" spans="1:18" ht="12" customHeight="1" x14ac:dyDescent="0.15">
      <c r="A14" s="322"/>
      <c r="B14" s="246"/>
      <c r="C14" s="377"/>
      <c r="D14" s="95"/>
      <c r="E14" s="84"/>
      <c r="F14" s="98"/>
      <c r="G14" s="392"/>
      <c r="H14" s="96"/>
      <c r="I14" s="96"/>
      <c r="J14" s="98" t="s">
        <v>625</v>
      </c>
      <c r="K14" s="96"/>
      <c r="L14" s="161" t="s">
        <v>625</v>
      </c>
      <c r="M14" s="290" t="s">
        <v>686</v>
      </c>
      <c r="N14" s="97" t="s">
        <v>625</v>
      </c>
      <c r="O14" s="96"/>
      <c r="P14" s="98" t="s">
        <v>625</v>
      </c>
      <c r="Q14" s="292"/>
      <c r="R14" s="295"/>
    </row>
    <row r="15" spans="1:18" ht="12" customHeight="1" x14ac:dyDescent="0.15">
      <c r="A15" s="322"/>
      <c r="B15" s="246"/>
      <c r="C15" s="377"/>
      <c r="D15" s="95"/>
      <c r="E15" s="84"/>
      <c r="F15" s="95"/>
      <c r="G15" s="392"/>
      <c r="H15" s="96"/>
      <c r="I15" s="96"/>
      <c r="J15" s="96"/>
      <c r="K15" s="96"/>
      <c r="L15" s="163"/>
      <c r="M15" s="290"/>
      <c r="N15" s="97"/>
      <c r="O15" s="96"/>
      <c r="P15" s="96"/>
      <c r="Q15" s="292"/>
      <c r="R15" s="295"/>
    </row>
    <row r="16" spans="1:18" ht="12" customHeight="1" x14ac:dyDescent="0.15">
      <c r="A16" s="322"/>
      <c r="B16" s="286" t="s">
        <v>1112</v>
      </c>
      <c r="C16" s="377"/>
      <c r="D16" s="95"/>
      <c r="E16" s="84"/>
      <c r="F16" s="95"/>
      <c r="G16" s="392"/>
      <c r="H16" s="96"/>
      <c r="I16" s="96"/>
      <c r="J16" s="98" t="s">
        <v>625</v>
      </c>
      <c r="K16" s="96"/>
      <c r="L16" s="161" t="s">
        <v>625</v>
      </c>
      <c r="M16" s="290" t="s">
        <v>687</v>
      </c>
      <c r="N16" s="97" t="s">
        <v>625</v>
      </c>
      <c r="O16" s="96"/>
      <c r="P16" s="98" t="s">
        <v>625</v>
      </c>
      <c r="Q16" s="292"/>
      <c r="R16" s="295"/>
    </row>
    <row r="17" spans="1:18" ht="12" customHeight="1" x14ac:dyDescent="0.15">
      <c r="A17" s="322"/>
      <c r="B17" s="286"/>
      <c r="C17" s="377"/>
      <c r="D17" s="95"/>
      <c r="E17" s="84"/>
      <c r="F17" s="95"/>
      <c r="G17" s="392"/>
      <c r="H17" s="96"/>
      <c r="I17" s="96"/>
      <c r="J17" s="96"/>
      <c r="K17" s="96"/>
      <c r="L17" s="163"/>
      <c r="M17" s="290"/>
      <c r="N17" s="97"/>
      <c r="O17" s="96"/>
      <c r="P17" s="96"/>
      <c r="Q17" s="292"/>
      <c r="R17" s="295"/>
    </row>
    <row r="18" spans="1:18" ht="12" customHeight="1" x14ac:dyDescent="0.15">
      <c r="A18" s="322"/>
      <c r="B18" s="286"/>
      <c r="C18" s="377"/>
      <c r="D18" s="95"/>
      <c r="E18" s="84"/>
      <c r="F18" s="95"/>
      <c r="G18" s="392"/>
      <c r="H18" s="96"/>
      <c r="I18" s="98" t="s">
        <v>625</v>
      </c>
      <c r="J18" s="98" t="s">
        <v>625</v>
      </c>
      <c r="K18" s="96"/>
      <c r="L18" s="161" t="s">
        <v>625</v>
      </c>
      <c r="M18" s="290" t="s">
        <v>688</v>
      </c>
      <c r="N18" s="97" t="s">
        <v>625</v>
      </c>
      <c r="O18" s="96"/>
      <c r="P18" s="98" t="s">
        <v>625</v>
      </c>
      <c r="Q18" s="292"/>
      <c r="R18" s="295"/>
    </row>
    <row r="19" spans="1:18" ht="12" customHeight="1" x14ac:dyDescent="0.15">
      <c r="A19" s="322"/>
      <c r="B19" s="138"/>
      <c r="C19" s="378"/>
      <c r="D19" s="87"/>
      <c r="E19" s="88"/>
      <c r="F19" s="87"/>
      <c r="G19" s="393"/>
      <c r="H19" s="89"/>
      <c r="I19" s="89"/>
      <c r="J19" s="89"/>
      <c r="K19" s="89"/>
      <c r="L19" s="165"/>
      <c r="M19" s="308"/>
      <c r="N19" s="90"/>
      <c r="O19" s="89"/>
      <c r="P19" s="89"/>
      <c r="Q19" s="305"/>
      <c r="R19" s="306"/>
    </row>
    <row r="20" spans="1:18" ht="12" customHeight="1" x14ac:dyDescent="0.15">
      <c r="A20" s="322"/>
      <c r="B20" s="138"/>
      <c r="C20" s="285" t="s">
        <v>689</v>
      </c>
      <c r="D20" s="91" t="s">
        <v>625</v>
      </c>
      <c r="E20" s="92" t="s">
        <v>1061</v>
      </c>
      <c r="F20" s="91" t="s">
        <v>625</v>
      </c>
      <c r="G20" s="197" t="s">
        <v>970</v>
      </c>
      <c r="H20" s="93"/>
      <c r="I20" s="93"/>
      <c r="J20" s="93" t="s">
        <v>625</v>
      </c>
      <c r="K20" s="93" t="s">
        <v>625</v>
      </c>
      <c r="L20" s="166" t="s">
        <v>625</v>
      </c>
      <c r="M20" s="304" t="s">
        <v>691</v>
      </c>
      <c r="N20" s="94" t="s">
        <v>625</v>
      </c>
      <c r="O20" s="93"/>
      <c r="P20" s="93" t="s">
        <v>625</v>
      </c>
      <c r="Q20" s="291" t="s">
        <v>627</v>
      </c>
      <c r="R20" s="294" t="s">
        <v>627</v>
      </c>
    </row>
    <row r="21" spans="1:18" ht="12" customHeight="1" x14ac:dyDescent="0.15">
      <c r="A21" s="322"/>
      <c r="B21" s="251" t="s">
        <v>1113</v>
      </c>
      <c r="C21" s="377"/>
      <c r="D21" s="95"/>
      <c r="E21" s="84"/>
      <c r="F21" s="98" t="s">
        <v>625</v>
      </c>
      <c r="G21" s="182" t="s">
        <v>867</v>
      </c>
      <c r="H21" s="96"/>
      <c r="I21" s="96"/>
      <c r="J21" s="96"/>
      <c r="K21" s="96"/>
      <c r="L21" s="163"/>
      <c r="M21" s="290"/>
      <c r="N21" s="97"/>
      <c r="O21" s="96"/>
      <c r="P21" s="96"/>
      <c r="Q21" s="292"/>
      <c r="R21" s="295"/>
    </row>
    <row r="22" spans="1:18" ht="12" customHeight="1" x14ac:dyDescent="0.15">
      <c r="A22" s="322"/>
      <c r="B22" s="250"/>
      <c r="C22" s="377"/>
      <c r="D22" s="95"/>
      <c r="E22" s="84"/>
      <c r="F22" s="98" t="s">
        <v>625</v>
      </c>
      <c r="G22" s="182" t="s">
        <v>943</v>
      </c>
      <c r="H22" s="96"/>
      <c r="I22" s="96"/>
      <c r="J22" s="98" t="s">
        <v>625</v>
      </c>
      <c r="K22" s="98" t="s">
        <v>625</v>
      </c>
      <c r="L22" s="161" t="s">
        <v>625</v>
      </c>
      <c r="M22" s="290" t="s">
        <v>692</v>
      </c>
      <c r="N22" s="97" t="s">
        <v>625</v>
      </c>
      <c r="O22" s="96"/>
      <c r="P22" s="98" t="s">
        <v>625</v>
      </c>
      <c r="Q22" s="292"/>
      <c r="R22" s="295"/>
    </row>
    <row r="23" spans="1:18" ht="12" customHeight="1" x14ac:dyDescent="0.15">
      <c r="A23" s="322"/>
      <c r="B23" s="246"/>
      <c r="C23" s="377"/>
      <c r="D23" s="95"/>
      <c r="E23" s="84"/>
      <c r="F23" s="98" t="s">
        <v>625</v>
      </c>
      <c r="G23" s="182" t="s">
        <v>946</v>
      </c>
      <c r="H23" s="96"/>
      <c r="I23" s="96"/>
      <c r="J23" s="96"/>
      <c r="K23" s="96"/>
      <c r="L23" s="163"/>
      <c r="M23" s="290"/>
      <c r="N23" s="97"/>
      <c r="O23" s="96"/>
      <c r="P23" s="96"/>
      <c r="Q23" s="292"/>
      <c r="R23" s="295"/>
    </row>
    <row r="24" spans="1:18" ht="12" customHeight="1" x14ac:dyDescent="0.15">
      <c r="A24" s="322"/>
      <c r="B24" s="246"/>
      <c r="C24" s="377"/>
      <c r="D24" s="95"/>
      <c r="E24" s="84"/>
      <c r="F24" s="98" t="s">
        <v>625</v>
      </c>
      <c r="G24" s="182" t="s">
        <v>971</v>
      </c>
      <c r="H24" s="96"/>
      <c r="I24" s="96"/>
      <c r="J24" s="96"/>
      <c r="K24" s="98" t="s">
        <v>625</v>
      </c>
      <c r="L24" s="161" t="s">
        <v>625</v>
      </c>
      <c r="M24" s="290" t="s">
        <v>693</v>
      </c>
      <c r="N24" s="97" t="s">
        <v>625</v>
      </c>
      <c r="O24" s="98" t="s">
        <v>625</v>
      </c>
      <c r="P24" s="98" t="s">
        <v>625</v>
      </c>
      <c r="Q24" s="292"/>
      <c r="R24" s="295"/>
    </row>
    <row r="25" spans="1:18" ht="12" customHeight="1" x14ac:dyDescent="0.15">
      <c r="A25" s="322"/>
      <c r="B25" s="246"/>
      <c r="C25" s="378"/>
      <c r="D25" s="87"/>
      <c r="E25" s="88"/>
      <c r="F25" s="98" t="s">
        <v>625</v>
      </c>
      <c r="G25" s="198" t="s">
        <v>972</v>
      </c>
      <c r="H25" s="89"/>
      <c r="I25" s="89"/>
      <c r="J25" s="89"/>
      <c r="K25" s="89"/>
      <c r="L25" s="165"/>
      <c r="M25" s="308"/>
      <c r="N25" s="90"/>
      <c r="O25" s="89"/>
      <c r="P25" s="89"/>
      <c r="Q25" s="305"/>
      <c r="R25" s="306"/>
    </row>
    <row r="26" spans="1:18" ht="12" customHeight="1" x14ac:dyDescent="0.15">
      <c r="A26" s="322"/>
      <c r="B26" s="246"/>
      <c r="C26" s="285" t="s">
        <v>694</v>
      </c>
      <c r="D26" s="91" t="s">
        <v>625</v>
      </c>
      <c r="E26" s="92" t="s">
        <v>1061</v>
      </c>
      <c r="F26" s="91" t="s">
        <v>625</v>
      </c>
      <c r="G26" s="197" t="s">
        <v>970</v>
      </c>
      <c r="H26" s="93"/>
      <c r="I26" s="93"/>
      <c r="J26" s="93"/>
      <c r="K26" s="93" t="s">
        <v>625</v>
      </c>
      <c r="L26" s="166" t="s">
        <v>625</v>
      </c>
      <c r="M26" s="304" t="s">
        <v>695</v>
      </c>
      <c r="N26" s="94" t="s">
        <v>625</v>
      </c>
      <c r="O26" s="93" t="s">
        <v>625</v>
      </c>
      <c r="P26" s="93" t="s">
        <v>625</v>
      </c>
      <c r="Q26" s="291" t="s">
        <v>627</v>
      </c>
      <c r="R26" s="294" t="s">
        <v>627</v>
      </c>
    </row>
    <row r="27" spans="1:18" ht="12" customHeight="1" x14ac:dyDescent="0.15">
      <c r="A27" s="322"/>
      <c r="B27" s="246"/>
      <c r="C27" s="286"/>
      <c r="D27" s="95"/>
      <c r="E27" s="84"/>
      <c r="F27" s="98" t="s">
        <v>625</v>
      </c>
      <c r="G27" s="182" t="s">
        <v>867</v>
      </c>
      <c r="H27" s="96"/>
      <c r="I27" s="96"/>
      <c r="J27" s="96"/>
      <c r="K27" s="96"/>
      <c r="L27" s="163"/>
      <c r="M27" s="290"/>
      <c r="N27" s="97"/>
      <c r="O27" s="96"/>
      <c r="P27" s="96"/>
      <c r="Q27" s="292"/>
      <c r="R27" s="295"/>
    </row>
    <row r="28" spans="1:18" ht="12" customHeight="1" x14ac:dyDescent="0.15">
      <c r="A28" s="322"/>
      <c r="B28" s="246"/>
      <c r="C28" s="286"/>
      <c r="D28" s="95"/>
      <c r="E28" s="84"/>
      <c r="F28" s="98" t="s">
        <v>625</v>
      </c>
      <c r="G28" s="182" t="s">
        <v>943</v>
      </c>
      <c r="H28" s="96"/>
      <c r="I28" s="96"/>
      <c r="J28" s="96"/>
      <c r="K28" s="98" t="s">
        <v>625</v>
      </c>
      <c r="L28" s="161" t="s">
        <v>625</v>
      </c>
      <c r="M28" s="290" t="s">
        <v>696</v>
      </c>
      <c r="N28" s="97" t="s">
        <v>625</v>
      </c>
      <c r="O28" s="96"/>
      <c r="P28" s="98" t="s">
        <v>625</v>
      </c>
      <c r="Q28" s="292"/>
      <c r="R28" s="295"/>
    </row>
    <row r="29" spans="1:18" ht="12" customHeight="1" x14ac:dyDescent="0.15">
      <c r="A29" s="322"/>
      <c r="B29" s="246"/>
      <c r="C29" s="286"/>
      <c r="D29" s="95"/>
      <c r="E29" s="84"/>
      <c r="F29" s="98" t="s">
        <v>625</v>
      </c>
      <c r="G29" s="182" t="s">
        <v>661</v>
      </c>
      <c r="H29" s="96"/>
      <c r="I29" s="96"/>
      <c r="J29" s="96"/>
      <c r="K29" s="96"/>
      <c r="L29" s="163"/>
      <c r="M29" s="290"/>
      <c r="N29" s="97"/>
      <c r="O29" s="96"/>
      <c r="P29" s="96"/>
      <c r="Q29" s="292"/>
      <c r="R29" s="295"/>
    </row>
    <row r="30" spans="1:18" ht="12" customHeight="1" x14ac:dyDescent="0.15">
      <c r="A30" s="322"/>
      <c r="B30" s="246"/>
      <c r="C30" s="286"/>
      <c r="D30" s="95"/>
      <c r="E30" s="84"/>
      <c r="F30" s="98" t="s">
        <v>625</v>
      </c>
      <c r="G30" s="182" t="s">
        <v>946</v>
      </c>
      <c r="H30" s="96"/>
      <c r="I30" s="96"/>
      <c r="J30" s="96"/>
      <c r="K30" s="98" t="s">
        <v>625</v>
      </c>
      <c r="L30" s="161" t="s">
        <v>625</v>
      </c>
      <c r="M30" s="290" t="s">
        <v>697</v>
      </c>
      <c r="N30" s="97" t="s">
        <v>625</v>
      </c>
      <c r="O30" s="96"/>
      <c r="P30" s="98" t="s">
        <v>625</v>
      </c>
      <c r="Q30" s="292"/>
      <c r="R30" s="295"/>
    </row>
    <row r="31" spans="1:18" ht="12" customHeight="1" x14ac:dyDescent="0.15">
      <c r="A31" s="322"/>
      <c r="B31" s="246"/>
      <c r="C31" s="286"/>
      <c r="D31" s="95"/>
      <c r="E31" s="84"/>
      <c r="F31" s="98" t="s">
        <v>625</v>
      </c>
      <c r="G31" s="182" t="s">
        <v>945</v>
      </c>
      <c r="H31" s="96"/>
      <c r="I31" s="96"/>
      <c r="J31" s="96"/>
      <c r="K31" s="96"/>
      <c r="L31" s="163"/>
      <c r="M31" s="290"/>
      <c r="N31" s="97"/>
      <c r="O31" s="96"/>
      <c r="P31" s="96"/>
      <c r="Q31" s="292"/>
      <c r="R31" s="295"/>
    </row>
    <row r="32" spans="1:18" ht="12" customHeight="1" x14ac:dyDescent="0.15">
      <c r="A32" s="322"/>
      <c r="B32" s="246"/>
      <c r="C32" s="286"/>
      <c r="D32" s="95"/>
      <c r="E32" s="84"/>
      <c r="F32" s="98" t="s">
        <v>625</v>
      </c>
      <c r="G32" s="198" t="s">
        <v>973</v>
      </c>
      <c r="H32" s="96"/>
      <c r="I32" s="96"/>
      <c r="J32" s="96"/>
      <c r="K32" s="98" t="s">
        <v>625</v>
      </c>
      <c r="L32" s="161" t="s">
        <v>625</v>
      </c>
      <c r="M32" s="290" t="s">
        <v>693</v>
      </c>
      <c r="N32" s="97" t="s">
        <v>625</v>
      </c>
      <c r="O32" s="98" t="s">
        <v>625</v>
      </c>
      <c r="P32" s="98" t="s">
        <v>625</v>
      </c>
      <c r="Q32" s="292"/>
      <c r="R32" s="295"/>
    </row>
    <row r="33" spans="1:18" ht="12" customHeight="1" x14ac:dyDescent="0.15">
      <c r="A33" s="322"/>
      <c r="B33" s="247"/>
      <c r="C33" s="298"/>
      <c r="D33" s="87"/>
      <c r="E33" s="88"/>
      <c r="F33" s="98" t="s">
        <v>625</v>
      </c>
      <c r="G33" s="199"/>
      <c r="H33" s="89"/>
      <c r="I33" s="89"/>
      <c r="J33" s="89"/>
      <c r="K33" s="89"/>
      <c r="L33" s="165"/>
      <c r="M33" s="308"/>
      <c r="N33" s="90"/>
      <c r="O33" s="89"/>
      <c r="P33" s="89"/>
      <c r="Q33" s="305"/>
      <c r="R33" s="306"/>
    </row>
    <row r="34" spans="1:18" ht="12" customHeight="1" x14ac:dyDescent="0.15">
      <c r="A34" s="322"/>
      <c r="B34" s="285" t="s">
        <v>1120</v>
      </c>
      <c r="C34" s="387" t="s">
        <v>1121</v>
      </c>
      <c r="D34" s="91" t="s">
        <v>625</v>
      </c>
      <c r="E34" s="92" t="s">
        <v>1061</v>
      </c>
      <c r="F34" s="91" t="s">
        <v>625</v>
      </c>
      <c r="G34" s="197" t="s">
        <v>690</v>
      </c>
      <c r="H34" s="93"/>
      <c r="I34" s="93"/>
      <c r="J34" s="93" t="s">
        <v>625</v>
      </c>
      <c r="K34" s="93" t="s">
        <v>625</v>
      </c>
      <c r="L34" s="166" t="s">
        <v>625</v>
      </c>
      <c r="M34" s="397" t="s">
        <v>1122</v>
      </c>
      <c r="N34" s="94" t="s">
        <v>625</v>
      </c>
      <c r="O34" s="93"/>
      <c r="P34" s="93" t="s">
        <v>625</v>
      </c>
      <c r="Q34" s="291" t="s">
        <v>627</v>
      </c>
      <c r="R34" s="294" t="s">
        <v>627</v>
      </c>
    </row>
    <row r="35" spans="1:18" ht="12" customHeight="1" x14ac:dyDescent="0.15">
      <c r="A35" s="322"/>
      <c r="B35" s="286"/>
      <c r="C35" s="394"/>
      <c r="D35" s="95"/>
      <c r="E35" s="84"/>
      <c r="F35" s="98" t="s">
        <v>625</v>
      </c>
      <c r="G35" s="182" t="s">
        <v>867</v>
      </c>
      <c r="H35" s="96"/>
      <c r="I35" s="96"/>
      <c r="J35" s="96"/>
      <c r="K35" s="96"/>
      <c r="L35" s="163"/>
      <c r="M35" s="398"/>
      <c r="N35" s="97"/>
      <c r="O35" s="96"/>
      <c r="P35" s="96"/>
      <c r="Q35" s="292"/>
      <c r="R35" s="295"/>
    </row>
    <row r="36" spans="1:18" ht="12" customHeight="1" x14ac:dyDescent="0.15">
      <c r="A36" s="322"/>
      <c r="B36" s="286"/>
      <c r="C36" s="394"/>
      <c r="D36" s="95"/>
      <c r="E36" s="84"/>
      <c r="F36" s="98" t="s">
        <v>625</v>
      </c>
      <c r="G36" s="182" t="s">
        <v>974</v>
      </c>
      <c r="H36" s="96"/>
      <c r="I36" s="96"/>
      <c r="J36" s="98" t="s">
        <v>625</v>
      </c>
      <c r="K36" s="98" t="s">
        <v>625</v>
      </c>
      <c r="L36" s="161" t="s">
        <v>625</v>
      </c>
      <c r="M36" s="290" t="s">
        <v>1123</v>
      </c>
      <c r="N36" s="97" t="s">
        <v>625</v>
      </c>
      <c r="O36" s="96"/>
      <c r="P36" s="98" t="s">
        <v>625</v>
      </c>
      <c r="Q36" s="292"/>
      <c r="R36" s="295"/>
    </row>
    <row r="37" spans="1:18" ht="12" customHeight="1" x14ac:dyDescent="0.15">
      <c r="A37" s="322"/>
      <c r="B37" s="286"/>
      <c r="C37" s="394"/>
      <c r="D37" s="95"/>
      <c r="E37" s="84"/>
      <c r="F37" s="98" t="s">
        <v>625</v>
      </c>
      <c r="G37" s="182" t="s">
        <v>661</v>
      </c>
      <c r="H37" s="96"/>
      <c r="I37" s="96"/>
      <c r="J37" s="96"/>
      <c r="K37" s="96"/>
      <c r="L37" s="163"/>
      <c r="M37" s="290"/>
      <c r="N37" s="97"/>
      <c r="O37" s="96"/>
      <c r="P37" s="96"/>
      <c r="Q37" s="292"/>
      <c r="R37" s="295"/>
    </row>
    <row r="38" spans="1:18" ht="12" customHeight="1" x14ac:dyDescent="0.15">
      <c r="A38" s="322"/>
      <c r="B38" s="286"/>
      <c r="C38" s="394"/>
      <c r="D38" s="95"/>
      <c r="E38" s="84"/>
      <c r="F38" s="98" t="s">
        <v>625</v>
      </c>
      <c r="G38" s="182" t="s">
        <v>946</v>
      </c>
      <c r="H38" s="96"/>
      <c r="I38" s="96"/>
      <c r="J38" s="98" t="s">
        <v>625</v>
      </c>
      <c r="K38" s="98" t="s">
        <v>625</v>
      </c>
      <c r="L38" s="161" t="s">
        <v>625</v>
      </c>
      <c r="M38" s="290" t="s">
        <v>1124</v>
      </c>
      <c r="N38" s="97" t="s">
        <v>625</v>
      </c>
      <c r="O38" s="96"/>
      <c r="P38" s="98" t="s">
        <v>625</v>
      </c>
      <c r="Q38" s="292"/>
      <c r="R38" s="295"/>
    </row>
    <row r="39" spans="1:18" ht="12" customHeight="1" x14ac:dyDescent="0.15">
      <c r="A39" s="322"/>
      <c r="B39" s="248"/>
      <c r="C39" s="394"/>
      <c r="D39" s="95"/>
      <c r="E39" s="84"/>
      <c r="F39" s="98" t="s">
        <v>625</v>
      </c>
      <c r="G39" s="182"/>
      <c r="H39" s="96"/>
      <c r="I39" s="96"/>
      <c r="J39" s="96"/>
      <c r="K39" s="96"/>
      <c r="L39" s="163"/>
      <c r="M39" s="290"/>
      <c r="N39" s="97"/>
      <c r="O39" s="96"/>
      <c r="P39" s="96"/>
      <c r="Q39" s="292"/>
      <c r="R39" s="295"/>
    </row>
    <row r="40" spans="1:18" ht="12" customHeight="1" x14ac:dyDescent="0.15">
      <c r="A40" s="322"/>
      <c r="B40" s="248"/>
      <c r="C40" s="394"/>
      <c r="D40" s="95"/>
      <c r="E40" s="84"/>
      <c r="F40" s="98"/>
      <c r="G40" s="182"/>
      <c r="H40" s="96"/>
      <c r="I40" s="96"/>
      <c r="J40" s="98" t="s">
        <v>625</v>
      </c>
      <c r="K40" s="98" t="s">
        <v>625</v>
      </c>
      <c r="L40" s="161" t="s">
        <v>625</v>
      </c>
      <c r="M40" s="290" t="s">
        <v>1125</v>
      </c>
      <c r="N40" s="97" t="s">
        <v>625</v>
      </c>
      <c r="O40" s="96"/>
      <c r="P40" s="98" t="s">
        <v>625</v>
      </c>
      <c r="Q40" s="292"/>
      <c r="R40" s="295"/>
    </row>
    <row r="41" spans="1:18" ht="12" customHeight="1" x14ac:dyDescent="0.15">
      <c r="A41" s="322"/>
      <c r="B41" s="248"/>
      <c r="C41" s="394"/>
      <c r="D41" s="95"/>
      <c r="E41" s="84"/>
      <c r="F41" s="95"/>
      <c r="G41" s="182"/>
      <c r="H41" s="96"/>
      <c r="I41" s="96"/>
      <c r="J41" s="96"/>
      <c r="K41" s="96"/>
      <c r="L41" s="163"/>
      <c r="M41" s="290"/>
      <c r="N41" s="97"/>
      <c r="O41" s="96"/>
      <c r="P41" s="96"/>
      <c r="Q41" s="292"/>
      <c r="R41" s="295"/>
    </row>
    <row r="42" spans="1:18" ht="12" customHeight="1" x14ac:dyDescent="0.15">
      <c r="A42" s="322"/>
      <c r="B42" s="248"/>
      <c r="C42" s="394"/>
      <c r="D42" s="95"/>
      <c r="E42" s="84"/>
      <c r="F42" s="95"/>
      <c r="G42" s="182"/>
      <c r="H42" s="96"/>
      <c r="I42" s="96"/>
      <c r="J42" s="96"/>
      <c r="K42" s="98" t="s">
        <v>625</v>
      </c>
      <c r="L42" s="161" t="s">
        <v>625</v>
      </c>
      <c r="M42" s="290" t="s">
        <v>1126</v>
      </c>
      <c r="N42" s="97" t="s">
        <v>625</v>
      </c>
      <c r="O42" s="96"/>
      <c r="P42" s="98" t="s">
        <v>625</v>
      </c>
      <c r="Q42" s="292"/>
      <c r="R42" s="295"/>
    </row>
    <row r="43" spans="1:18" ht="12" customHeight="1" x14ac:dyDescent="0.15">
      <c r="A43" s="322"/>
      <c r="B43" s="248"/>
      <c r="C43" s="394"/>
      <c r="D43" s="95"/>
      <c r="E43" s="84"/>
      <c r="F43" s="95"/>
      <c r="G43" s="182"/>
      <c r="H43" s="96"/>
      <c r="I43" s="96"/>
      <c r="J43" s="96"/>
      <c r="K43" s="96"/>
      <c r="L43" s="163"/>
      <c r="M43" s="290"/>
      <c r="N43" s="97"/>
      <c r="O43" s="96"/>
      <c r="P43" s="96"/>
      <c r="Q43" s="292"/>
      <c r="R43" s="295"/>
    </row>
    <row r="44" spans="1:18" ht="12" customHeight="1" x14ac:dyDescent="0.15">
      <c r="A44" s="322"/>
      <c r="B44" s="248"/>
      <c r="C44" s="394"/>
      <c r="D44" s="95"/>
      <c r="E44" s="84"/>
      <c r="F44" s="95"/>
      <c r="G44" s="182"/>
      <c r="H44" s="96"/>
      <c r="I44" s="96"/>
      <c r="J44" s="96"/>
      <c r="K44" s="98" t="s">
        <v>625</v>
      </c>
      <c r="L44" s="161" t="s">
        <v>625</v>
      </c>
      <c r="M44" s="290" t="s">
        <v>1127</v>
      </c>
      <c r="N44" s="97" t="s">
        <v>625</v>
      </c>
      <c r="O44" s="96"/>
      <c r="P44" s="98" t="s">
        <v>625</v>
      </c>
      <c r="Q44" s="292"/>
      <c r="R44" s="295"/>
    </row>
    <row r="45" spans="1:18" ht="12" customHeight="1" x14ac:dyDescent="0.15">
      <c r="A45" s="322"/>
      <c r="B45" s="248"/>
      <c r="C45" s="394"/>
      <c r="D45" s="95"/>
      <c r="E45" s="84"/>
      <c r="F45" s="95"/>
      <c r="G45" s="182"/>
      <c r="H45" s="96"/>
      <c r="I45" s="96"/>
      <c r="J45" s="96"/>
      <c r="K45" s="96"/>
      <c r="L45" s="163"/>
      <c r="M45" s="290"/>
      <c r="N45" s="97"/>
      <c r="O45" s="96"/>
      <c r="P45" s="96"/>
      <c r="Q45" s="292"/>
      <c r="R45" s="295"/>
    </row>
    <row r="46" spans="1:18" ht="12" customHeight="1" x14ac:dyDescent="0.15">
      <c r="A46" s="322"/>
      <c r="B46" s="248"/>
      <c r="C46" s="395"/>
      <c r="D46" s="95"/>
      <c r="E46" s="84"/>
      <c r="F46" s="95"/>
      <c r="G46" s="182"/>
      <c r="H46" s="96"/>
      <c r="I46" s="96"/>
      <c r="J46" s="96"/>
      <c r="K46" s="98" t="s">
        <v>625</v>
      </c>
      <c r="L46" s="161" t="s">
        <v>625</v>
      </c>
      <c r="M46" s="399" t="s">
        <v>1128</v>
      </c>
      <c r="N46" s="97" t="s">
        <v>625</v>
      </c>
      <c r="O46" s="96"/>
      <c r="P46" s="98" t="s">
        <v>625</v>
      </c>
      <c r="Q46" s="292"/>
      <c r="R46" s="295"/>
    </row>
    <row r="47" spans="1:18" ht="12" customHeight="1" thickBot="1" x14ac:dyDescent="0.2">
      <c r="A47" s="323"/>
      <c r="B47" s="249"/>
      <c r="C47" s="396"/>
      <c r="D47" s="99"/>
      <c r="E47" s="100"/>
      <c r="F47" s="99"/>
      <c r="G47" s="200"/>
      <c r="H47" s="101"/>
      <c r="I47" s="101"/>
      <c r="J47" s="101"/>
      <c r="K47" s="101"/>
      <c r="L47" s="167"/>
      <c r="M47" s="400"/>
      <c r="N47" s="102"/>
      <c r="O47" s="101"/>
      <c r="P47" s="101"/>
      <c r="Q47" s="293"/>
      <c r="R47" s="296"/>
    </row>
  </sheetData>
  <mergeCells count="52">
    <mergeCell ref="M42:M43"/>
    <mergeCell ref="M44:M45"/>
    <mergeCell ref="C34:C47"/>
    <mergeCell ref="M34:M35"/>
    <mergeCell ref="Q34:Q47"/>
    <mergeCell ref="M36:M37"/>
    <mergeCell ref="M38:M39"/>
    <mergeCell ref="M46:M47"/>
    <mergeCell ref="M40:M41"/>
    <mergeCell ref="A8:A47"/>
    <mergeCell ref="C8:C19"/>
    <mergeCell ref="M8:M9"/>
    <mergeCell ref="C20:C25"/>
    <mergeCell ref="M20:M21"/>
    <mergeCell ref="C26:C33"/>
    <mergeCell ref="M26:M27"/>
    <mergeCell ref="G16:G17"/>
    <mergeCell ref="M16:M17"/>
    <mergeCell ref="G18:G19"/>
    <mergeCell ref="M18:M19"/>
    <mergeCell ref="M10:M11"/>
    <mergeCell ref="M12:M13"/>
    <mergeCell ref="G14:G15"/>
    <mergeCell ref="M14:M15"/>
    <mergeCell ref="M22:M23"/>
    <mergeCell ref="A5:A7"/>
    <mergeCell ref="B5:B7"/>
    <mergeCell ref="C5:C7"/>
    <mergeCell ref="D5:M5"/>
    <mergeCell ref="N5:R5"/>
    <mergeCell ref="D6:E7"/>
    <mergeCell ref="F6:G7"/>
    <mergeCell ref="H6:K6"/>
    <mergeCell ref="L6:M7"/>
    <mergeCell ref="N6:P6"/>
    <mergeCell ref="Q6:R6"/>
    <mergeCell ref="B8:B11"/>
    <mergeCell ref="B34:B38"/>
    <mergeCell ref="B16:B18"/>
    <mergeCell ref="J2:R2"/>
    <mergeCell ref="J3:R3"/>
    <mergeCell ref="Q8:Q19"/>
    <mergeCell ref="R8:R19"/>
    <mergeCell ref="Q20:Q25"/>
    <mergeCell ref="R20:R25"/>
    <mergeCell ref="M24:M25"/>
    <mergeCell ref="Q26:Q33"/>
    <mergeCell ref="R26:R33"/>
    <mergeCell ref="M28:M29"/>
    <mergeCell ref="M30:M31"/>
    <mergeCell ref="M32:M33"/>
    <mergeCell ref="R34:R47"/>
  </mergeCells>
  <phoneticPr fontId="5"/>
  <dataValidations count="1">
    <dataValidation type="list" allowBlank="1" showInputMessage="1" showErrorMessage="1" sqref="P46 P44 P42 P40 P38 P36 N32:P32 P30 P28 N24:P24 P22 P18 P16 P14 P12 P10 K46:L46 K44:L44 K42:L42 J40:L40 J38:L38 J36:L36 D20 D26 D34 D8 I12:J12 J20:L20 K26:L26 N34 N20 N12 I8:J8 F8:F14 I18:J18 J22:L22 J16 J14 I10:J10 K28:L28 L8 K32:L32 K30:L30 J34:L34 K24:L24 L18 L16 L14 L12 L10 P34 N26:P26 P20 N14 N46 N44 N42 N40 N38 N36 N30 N28 N22 N18 N16 O8:P8 F20:F40" xr:uid="{00000000-0002-0000-0800-000000000000}">
      <formula1>"□,■"</formula1>
    </dataValidation>
  </dataValidations>
  <pageMargins left="0.61" right="0.24" top="0.33" bottom="0.16" header="0.3" footer="0.16"/>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rgb="FFFF0000"/>
  </sheetPr>
  <dimension ref="B1:AT64"/>
  <sheetViews>
    <sheetView showGridLines="0" view="pageBreakPreview" zoomScale="115" zoomScaleNormal="100" zoomScaleSheetLayoutView="115" workbookViewId="0">
      <pane ySplit="7" topLeftCell="A8" activePane="bottomLeft" state="frozen"/>
      <selection activeCell="B52" sqref="B52"/>
      <selection pane="bottomLeft" activeCell="B52" sqref="B52"/>
    </sheetView>
  </sheetViews>
  <sheetFormatPr defaultColWidth="1.625" defaultRowHeight="18" customHeight="1" x14ac:dyDescent="0.15"/>
  <cols>
    <col min="1" max="1" width="1.625" style="226"/>
    <col min="2" max="7" width="1.625" style="226" customWidth="1"/>
    <col min="8" max="8" width="3.625" style="226" customWidth="1"/>
    <col min="9" max="11" width="1.625" style="226" customWidth="1"/>
    <col min="12" max="12" width="3.625" style="226" customWidth="1"/>
    <col min="13" max="13" width="1.625" style="226" customWidth="1"/>
    <col min="14" max="14" width="3.625" style="226" customWidth="1"/>
    <col min="15" max="16" width="1.625" style="226" customWidth="1"/>
    <col min="17" max="17" width="3.625" style="226" customWidth="1"/>
    <col min="18" max="19" width="1.625" style="226" customWidth="1"/>
    <col min="20" max="20" width="3.625" style="226" customWidth="1"/>
    <col min="21" max="22" width="1.625" style="226" customWidth="1"/>
    <col min="23" max="23" width="3.625" style="226" customWidth="1"/>
    <col min="24" max="25" width="1.625" style="226" customWidth="1"/>
    <col min="26" max="26" width="3.625" style="226" customWidth="1"/>
    <col min="27" max="28" width="1.625" style="226" customWidth="1"/>
    <col min="29" max="29" width="3.625" style="226" customWidth="1"/>
    <col min="30" max="31" width="1.625" style="226" customWidth="1"/>
    <col min="32" max="32" width="3.625" style="226" customWidth="1"/>
    <col min="33" max="34" width="1.625" style="226" customWidth="1"/>
    <col min="35" max="35" width="3.625" style="226" customWidth="1"/>
    <col min="36" max="44" width="1.625" style="226" customWidth="1"/>
    <col min="45" max="46" width="5.375" style="226" customWidth="1"/>
    <col min="47" max="257" width="1.625" style="226"/>
    <col min="258" max="263" width="1.625" style="226" customWidth="1"/>
    <col min="264" max="264" width="3.625" style="226" customWidth="1"/>
    <col min="265" max="267" width="1.625" style="226" customWidth="1"/>
    <col min="268" max="268" width="3.625" style="226" customWidth="1"/>
    <col min="269" max="269" width="1.625" style="226" customWidth="1"/>
    <col min="270" max="270" width="3.625" style="226" customWidth="1"/>
    <col min="271" max="272" width="1.625" style="226" customWidth="1"/>
    <col min="273" max="273" width="3.625" style="226" customWidth="1"/>
    <col min="274" max="275" width="1.625" style="226" customWidth="1"/>
    <col min="276" max="276" width="3.625" style="226" customWidth="1"/>
    <col min="277" max="278" width="1.625" style="226" customWidth="1"/>
    <col min="279" max="279" width="3.625" style="226" customWidth="1"/>
    <col min="280" max="281" width="1.625" style="226" customWidth="1"/>
    <col min="282" max="282" width="3.625" style="226" customWidth="1"/>
    <col min="283" max="284" width="1.625" style="226" customWidth="1"/>
    <col min="285" max="285" width="3.625" style="226" customWidth="1"/>
    <col min="286" max="287" width="1.625" style="226" customWidth="1"/>
    <col min="288" max="288" width="3.625" style="226" customWidth="1"/>
    <col min="289" max="290" width="1.625" style="226" customWidth="1"/>
    <col min="291" max="291" width="3.625" style="226" customWidth="1"/>
    <col min="292" max="300" width="1.625" style="226" customWidth="1"/>
    <col min="301" max="302" width="5.375" style="226" customWidth="1"/>
    <col min="303" max="513" width="1.625" style="226"/>
    <col min="514" max="519" width="1.625" style="226" customWidth="1"/>
    <col min="520" max="520" width="3.625" style="226" customWidth="1"/>
    <col min="521" max="523" width="1.625" style="226" customWidth="1"/>
    <col min="524" max="524" width="3.625" style="226" customWidth="1"/>
    <col min="525" max="525" width="1.625" style="226" customWidth="1"/>
    <col min="526" max="526" width="3.625" style="226" customWidth="1"/>
    <col min="527" max="528" width="1.625" style="226" customWidth="1"/>
    <col min="529" max="529" width="3.625" style="226" customWidth="1"/>
    <col min="530" max="531" width="1.625" style="226" customWidth="1"/>
    <col min="532" max="532" width="3.625" style="226" customWidth="1"/>
    <col min="533" max="534" width="1.625" style="226" customWidth="1"/>
    <col min="535" max="535" width="3.625" style="226" customWidth="1"/>
    <col min="536" max="537" width="1.625" style="226" customWidth="1"/>
    <col min="538" max="538" width="3.625" style="226" customWidth="1"/>
    <col min="539" max="540" width="1.625" style="226" customWidth="1"/>
    <col min="541" max="541" width="3.625" style="226" customWidth="1"/>
    <col min="542" max="543" width="1.625" style="226" customWidth="1"/>
    <col min="544" max="544" width="3.625" style="226" customWidth="1"/>
    <col min="545" max="546" width="1.625" style="226" customWidth="1"/>
    <col min="547" max="547" width="3.625" style="226" customWidth="1"/>
    <col min="548" max="556" width="1.625" style="226" customWidth="1"/>
    <col min="557" max="558" width="5.375" style="226" customWidth="1"/>
    <col min="559" max="769" width="1.625" style="226"/>
    <col min="770" max="775" width="1.625" style="226" customWidth="1"/>
    <col min="776" max="776" width="3.625" style="226" customWidth="1"/>
    <col min="777" max="779" width="1.625" style="226" customWidth="1"/>
    <col min="780" max="780" width="3.625" style="226" customWidth="1"/>
    <col min="781" max="781" width="1.625" style="226" customWidth="1"/>
    <col min="782" max="782" width="3.625" style="226" customWidth="1"/>
    <col min="783" max="784" width="1.625" style="226" customWidth="1"/>
    <col min="785" max="785" width="3.625" style="226" customWidth="1"/>
    <col min="786" max="787" width="1.625" style="226" customWidth="1"/>
    <col min="788" max="788" width="3.625" style="226" customWidth="1"/>
    <col min="789" max="790" width="1.625" style="226" customWidth="1"/>
    <col min="791" max="791" width="3.625" style="226" customWidth="1"/>
    <col min="792" max="793" width="1.625" style="226" customWidth="1"/>
    <col min="794" max="794" width="3.625" style="226" customWidth="1"/>
    <col min="795" max="796" width="1.625" style="226" customWidth="1"/>
    <col min="797" max="797" width="3.625" style="226" customWidth="1"/>
    <col min="798" max="799" width="1.625" style="226" customWidth="1"/>
    <col min="800" max="800" width="3.625" style="226" customWidth="1"/>
    <col min="801" max="802" width="1.625" style="226" customWidth="1"/>
    <col min="803" max="803" width="3.625" style="226" customWidth="1"/>
    <col min="804" max="812" width="1.625" style="226" customWidth="1"/>
    <col min="813" max="814" width="5.375" style="226" customWidth="1"/>
    <col min="815" max="1025" width="1.625" style="226"/>
    <col min="1026" max="1031" width="1.625" style="226" customWidth="1"/>
    <col min="1032" max="1032" width="3.625" style="226" customWidth="1"/>
    <col min="1033" max="1035" width="1.625" style="226" customWidth="1"/>
    <col min="1036" max="1036" width="3.625" style="226" customWidth="1"/>
    <col min="1037" max="1037" width="1.625" style="226" customWidth="1"/>
    <col min="1038" max="1038" width="3.625" style="226" customWidth="1"/>
    <col min="1039" max="1040" width="1.625" style="226" customWidth="1"/>
    <col min="1041" max="1041" width="3.625" style="226" customWidth="1"/>
    <col min="1042" max="1043" width="1.625" style="226" customWidth="1"/>
    <col min="1044" max="1044" width="3.625" style="226" customWidth="1"/>
    <col min="1045" max="1046" width="1.625" style="226" customWidth="1"/>
    <col min="1047" max="1047" width="3.625" style="226" customWidth="1"/>
    <col min="1048" max="1049" width="1.625" style="226" customWidth="1"/>
    <col min="1050" max="1050" width="3.625" style="226" customWidth="1"/>
    <col min="1051" max="1052" width="1.625" style="226" customWidth="1"/>
    <col min="1053" max="1053" width="3.625" style="226" customWidth="1"/>
    <col min="1054" max="1055" width="1.625" style="226" customWidth="1"/>
    <col min="1056" max="1056" width="3.625" style="226" customWidth="1"/>
    <col min="1057" max="1058" width="1.625" style="226" customWidth="1"/>
    <col min="1059" max="1059" width="3.625" style="226" customWidth="1"/>
    <col min="1060" max="1068" width="1.625" style="226" customWidth="1"/>
    <col min="1069" max="1070" width="5.375" style="226" customWidth="1"/>
    <col min="1071" max="1281" width="1.625" style="226"/>
    <col min="1282" max="1287" width="1.625" style="226" customWidth="1"/>
    <col min="1288" max="1288" width="3.625" style="226" customWidth="1"/>
    <col min="1289" max="1291" width="1.625" style="226" customWidth="1"/>
    <col min="1292" max="1292" width="3.625" style="226" customWidth="1"/>
    <col min="1293" max="1293" width="1.625" style="226" customWidth="1"/>
    <col min="1294" max="1294" width="3.625" style="226" customWidth="1"/>
    <col min="1295" max="1296" width="1.625" style="226" customWidth="1"/>
    <col min="1297" max="1297" width="3.625" style="226" customWidth="1"/>
    <col min="1298" max="1299" width="1.625" style="226" customWidth="1"/>
    <col min="1300" max="1300" width="3.625" style="226" customWidth="1"/>
    <col min="1301" max="1302" width="1.625" style="226" customWidth="1"/>
    <col min="1303" max="1303" width="3.625" style="226" customWidth="1"/>
    <col min="1304" max="1305" width="1.625" style="226" customWidth="1"/>
    <col min="1306" max="1306" width="3.625" style="226" customWidth="1"/>
    <col min="1307" max="1308" width="1.625" style="226" customWidth="1"/>
    <col min="1309" max="1309" width="3.625" style="226" customWidth="1"/>
    <col min="1310" max="1311" width="1.625" style="226" customWidth="1"/>
    <col min="1312" max="1312" width="3.625" style="226" customWidth="1"/>
    <col min="1313" max="1314" width="1.625" style="226" customWidth="1"/>
    <col min="1315" max="1315" width="3.625" style="226" customWidth="1"/>
    <col min="1316" max="1324" width="1.625" style="226" customWidth="1"/>
    <col min="1325" max="1326" width="5.375" style="226" customWidth="1"/>
    <col min="1327" max="1537" width="1.625" style="226"/>
    <col min="1538" max="1543" width="1.625" style="226" customWidth="1"/>
    <col min="1544" max="1544" width="3.625" style="226" customWidth="1"/>
    <col min="1545" max="1547" width="1.625" style="226" customWidth="1"/>
    <col min="1548" max="1548" width="3.625" style="226" customWidth="1"/>
    <col min="1549" max="1549" width="1.625" style="226" customWidth="1"/>
    <col min="1550" max="1550" width="3.625" style="226" customWidth="1"/>
    <col min="1551" max="1552" width="1.625" style="226" customWidth="1"/>
    <col min="1553" max="1553" width="3.625" style="226" customWidth="1"/>
    <col min="1554" max="1555" width="1.625" style="226" customWidth="1"/>
    <col min="1556" max="1556" width="3.625" style="226" customWidth="1"/>
    <col min="1557" max="1558" width="1.625" style="226" customWidth="1"/>
    <col min="1559" max="1559" width="3.625" style="226" customWidth="1"/>
    <col min="1560" max="1561" width="1.625" style="226" customWidth="1"/>
    <col min="1562" max="1562" width="3.625" style="226" customWidth="1"/>
    <col min="1563" max="1564" width="1.625" style="226" customWidth="1"/>
    <col min="1565" max="1565" width="3.625" style="226" customWidth="1"/>
    <col min="1566" max="1567" width="1.625" style="226" customWidth="1"/>
    <col min="1568" max="1568" width="3.625" style="226" customWidth="1"/>
    <col min="1569" max="1570" width="1.625" style="226" customWidth="1"/>
    <col min="1571" max="1571" width="3.625" style="226" customWidth="1"/>
    <col min="1572" max="1580" width="1.625" style="226" customWidth="1"/>
    <col min="1581" max="1582" width="5.375" style="226" customWidth="1"/>
    <col min="1583" max="1793" width="1.625" style="226"/>
    <col min="1794" max="1799" width="1.625" style="226" customWidth="1"/>
    <col min="1800" max="1800" width="3.625" style="226" customWidth="1"/>
    <col min="1801" max="1803" width="1.625" style="226" customWidth="1"/>
    <col min="1804" max="1804" width="3.625" style="226" customWidth="1"/>
    <col min="1805" max="1805" width="1.625" style="226" customWidth="1"/>
    <col min="1806" max="1806" width="3.625" style="226" customWidth="1"/>
    <col min="1807" max="1808" width="1.625" style="226" customWidth="1"/>
    <col min="1809" max="1809" width="3.625" style="226" customWidth="1"/>
    <col min="1810" max="1811" width="1.625" style="226" customWidth="1"/>
    <col min="1812" max="1812" width="3.625" style="226" customWidth="1"/>
    <col min="1813" max="1814" width="1.625" style="226" customWidth="1"/>
    <col min="1815" max="1815" width="3.625" style="226" customWidth="1"/>
    <col min="1816" max="1817" width="1.625" style="226" customWidth="1"/>
    <col min="1818" max="1818" width="3.625" style="226" customWidth="1"/>
    <col min="1819" max="1820" width="1.625" style="226" customWidth="1"/>
    <col min="1821" max="1821" width="3.625" style="226" customWidth="1"/>
    <col min="1822" max="1823" width="1.625" style="226" customWidth="1"/>
    <col min="1824" max="1824" width="3.625" style="226" customWidth="1"/>
    <col min="1825" max="1826" width="1.625" style="226" customWidth="1"/>
    <col min="1827" max="1827" width="3.625" style="226" customWidth="1"/>
    <col min="1828" max="1836" width="1.625" style="226" customWidth="1"/>
    <col min="1837" max="1838" width="5.375" style="226" customWidth="1"/>
    <col min="1839" max="2049" width="1.625" style="226"/>
    <col min="2050" max="2055" width="1.625" style="226" customWidth="1"/>
    <col min="2056" max="2056" width="3.625" style="226" customWidth="1"/>
    <col min="2057" max="2059" width="1.625" style="226" customWidth="1"/>
    <col min="2060" max="2060" width="3.625" style="226" customWidth="1"/>
    <col min="2061" max="2061" width="1.625" style="226" customWidth="1"/>
    <col min="2062" max="2062" width="3.625" style="226" customWidth="1"/>
    <col min="2063" max="2064" width="1.625" style="226" customWidth="1"/>
    <col min="2065" max="2065" width="3.625" style="226" customWidth="1"/>
    <col min="2066" max="2067" width="1.625" style="226" customWidth="1"/>
    <col min="2068" max="2068" width="3.625" style="226" customWidth="1"/>
    <col min="2069" max="2070" width="1.625" style="226" customWidth="1"/>
    <col min="2071" max="2071" width="3.625" style="226" customWidth="1"/>
    <col min="2072" max="2073" width="1.625" style="226" customWidth="1"/>
    <col min="2074" max="2074" width="3.625" style="226" customWidth="1"/>
    <col min="2075" max="2076" width="1.625" style="226" customWidth="1"/>
    <col min="2077" max="2077" width="3.625" style="226" customWidth="1"/>
    <col min="2078" max="2079" width="1.625" style="226" customWidth="1"/>
    <col min="2080" max="2080" width="3.625" style="226" customWidth="1"/>
    <col min="2081" max="2082" width="1.625" style="226" customWidth="1"/>
    <col min="2083" max="2083" width="3.625" style="226" customWidth="1"/>
    <col min="2084" max="2092" width="1.625" style="226" customWidth="1"/>
    <col min="2093" max="2094" width="5.375" style="226" customWidth="1"/>
    <col min="2095" max="2305" width="1.625" style="226"/>
    <col min="2306" max="2311" width="1.625" style="226" customWidth="1"/>
    <col min="2312" max="2312" width="3.625" style="226" customWidth="1"/>
    <col min="2313" max="2315" width="1.625" style="226" customWidth="1"/>
    <col min="2316" max="2316" width="3.625" style="226" customWidth="1"/>
    <col min="2317" max="2317" width="1.625" style="226" customWidth="1"/>
    <col min="2318" max="2318" width="3.625" style="226" customWidth="1"/>
    <col min="2319" max="2320" width="1.625" style="226" customWidth="1"/>
    <col min="2321" max="2321" width="3.625" style="226" customWidth="1"/>
    <col min="2322" max="2323" width="1.625" style="226" customWidth="1"/>
    <col min="2324" max="2324" width="3.625" style="226" customWidth="1"/>
    <col min="2325" max="2326" width="1.625" style="226" customWidth="1"/>
    <col min="2327" max="2327" width="3.625" style="226" customWidth="1"/>
    <col min="2328" max="2329" width="1.625" style="226" customWidth="1"/>
    <col min="2330" max="2330" width="3.625" style="226" customWidth="1"/>
    <col min="2331" max="2332" width="1.625" style="226" customWidth="1"/>
    <col min="2333" max="2333" width="3.625" style="226" customWidth="1"/>
    <col min="2334" max="2335" width="1.625" style="226" customWidth="1"/>
    <col min="2336" max="2336" width="3.625" style="226" customWidth="1"/>
    <col min="2337" max="2338" width="1.625" style="226" customWidth="1"/>
    <col min="2339" max="2339" width="3.625" style="226" customWidth="1"/>
    <col min="2340" max="2348" width="1.625" style="226" customWidth="1"/>
    <col min="2349" max="2350" width="5.375" style="226" customWidth="1"/>
    <col min="2351" max="2561" width="1.625" style="226"/>
    <col min="2562" max="2567" width="1.625" style="226" customWidth="1"/>
    <col min="2568" max="2568" width="3.625" style="226" customWidth="1"/>
    <col min="2569" max="2571" width="1.625" style="226" customWidth="1"/>
    <col min="2572" max="2572" width="3.625" style="226" customWidth="1"/>
    <col min="2573" max="2573" width="1.625" style="226" customWidth="1"/>
    <col min="2574" max="2574" width="3.625" style="226" customWidth="1"/>
    <col min="2575" max="2576" width="1.625" style="226" customWidth="1"/>
    <col min="2577" max="2577" width="3.625" style="226" customWidth="1"/>
    <col min="2578" max="2579" width="1.625" style="226" customWidth="1"/>
    <col min="2580" max="2580" width="3.625" style="226" customWidth="1"/>
    <col min="2581" max="2582" width="1.625" style="226" customWidth="1"/>
    <col min="2583" max="2583" width="3.625" style="226" customWidth="1"/>
    <col min="2584" max="2585" width="1.625" style="226" customWidth="1"/>
    <col min="2586" max="2586" width="3.625" style="226" customWidth="1"/>
    <col min="2587" max="2588" width="1.625" style="226" customWidth="1"/>
    <col min="2589" max="2589" width="3.625" style="226" customWidth="1"/>
    <col min="2590" max="2591" width="1.625" style="226" customWidth="1"/>
    <col min="2592" max="2592" width="3.625" style="226" customWidth="1"/>
    <col min="2593" max="2594" width="1.625" style="226" customWidth="1"/>
    <col min="2595" max="2595" width="3.625" style="226" customWidth="1"/>
    <col min="2596" max="2604" width="1.625" style="226" customWidth="1"/>
    <col min="2605" max="2606" width="5.375" style="226" customWidth="1"/>
    <col min="2607" max="2817" width="1.625" style="226"/>
    <col min="2818" max="2823" width="1.625" style="226" customWidth="1"/>
    <col min="2824" max="2824" width="3.625" style="226" customWidth="1"/>
    <col min="2825" max="2827" width="1.625" style="226" customWidth="1"/>
    <col min="2828" max="2828" width="3.625" style="226" customWidth="1"/>
    <col min="2829" max="2829" width="1.625" style="226" customWidth="1"/>
    <col min="2830" max="2830" width="3.625" style="226" customWidth="1"/>
    <col min="2831" max="2832" width="1.625" style="226" customWidth="1"/>
    <col min="2833" max="2833" width="3.625" style="226" customWidth="1"/>
    <col min="2834" max="2835" width="1.625" style="226" customWidth="1"/>
    <col min="2836" max="2836" width="3.625" style="226" customWidth="1"/>
    <col min="2837" max="2838" width="1.625" style="226" customWidth="1"/>
    <col min="2839" max="2839" width="3.625" style="226" customWidth="1"/>
    <col min="2840" max="2841" width="1.625" style="226" customWidth="1"/>
    <col min="2842" max="2842" width="3.625" style="226" customWidth="1"/>
    <col min="2843" max="2844" width="1.625" style="226" customWidth="1"/>
    <col min="2845" max="2845" width="3.625" style="226" customWidth="1"/>
    <col min="2846" max="2847" width="1.625" style="226" customWidth="1"/>
    <col min="2848" max="2848" width="3.625" style="226" customWidth="1"/>
    <col min="2849" max="2850" width="1.625" style="226" customWidth="1"/>
    <col min="2851" max="2851" width="3.625" style="226" customWidth="1"/>
    <col min="2852" max="2860" width="1.625" style="226" customWidth="1"/>
    <col min="2861" max="2862" width="5.375" style="226" customWidth="1"/>
    <col min="2863" max="3073" width="1.625" style="226"/>
    <col min="3074" max="3079" width="1.625" style="226" customWidth="1"/>
    <col min="3080" max="3080" width="3.625" style="226" customWidth="1"/>
    <col min="3081" max="3083" width="1.625" style="226" customWidth="1"/>
    <col min="3084" max="3084" width="3.625" style="226" customWidth="1"/>
    <col min="3085" max="3085" width="1.625" style="226" customWidth="1"/>
    <col min="3086" max="3086" width="3.625" style="226" customWidth="1"/>
    <col min="3087" max="3088" width="1.625" style="226" customWidth="1"/>
    <col min="3089" max="3089" width="3.625" style="226" customWidth="1"/>
    <col min="3090" max="3091" width="1.625" style="226" customWidth="1"/>
    <col min="3092" max="3092" width="3.625" style="226" customWidth="1"/>
    <col min="3093" max="3094" width="1.625" style="226" customWidth="1"/>
    <col min="3095" max="3095" width="3.625" style="226" customWidth="1"/>
    <col min="3096" max="3097" width="1.625" style="226" customWidth="1"/>
    <col min="3098" max="3098" width="3.625" style="226" customWidth="1"/>
    <col min="3099" max="3100" width="1.625" style="226" customWidth="1"/>
    <col min="3101" max="3101" width="3.625" style="226" customWidth="1"/>
    <col min="3102" max="3103" width="1.625" style="226" customWidth="1"/>
    <col min="3104" max="3104" width="3.625" style="226" customWidth="1"/>
    <col min="3105" max="3106" width="1.625" style="226" customWidth="1"/>
    <col min="3107" max="3107" width="3.625" style="226" customWidth="1"/>
    <col min="3108" max="3116" width="1.625" style="226" customWidth="1"/>
    <col min="3117" max="3118" width="5.375" style="226" customWidth="1"/>
    <col min="3119" max="3329" width="1.625" style="226"/>
    <col min="3330" max="3335" width="1.625" style="226" customWidth="1"/>
    <col min="3336" max="3336" width="3.625" style="226" customWidth="1"/>
    <col min="3337" max="3339" width="1.625" style="226" customWidth="1"/>
    <col min="3340" max="3340" width="3.625" style="226" customWidth="1"/>
    <col min="3341" max="3341" width="1.625" style="226" customWidth="1"/>
    <col min="3342" max="3342" width="3.625" style="226" customWidth="1"/>
    <col min="3343" max="3344" width="1.625" style="226" customWidth="1"/>
    <col min="3345" max="3345" width="3.625" style="226" customWidth="1"/>
    <col min="3346" max="3347" width="1.625" style="226" customWidth="1"/>
    <col min="3348" max="3348" width="3.625" style="226" customWidth="1"/>
    <col min="3349" max="3350" width="1.625" style="226" customWidth="1"/>
    <col min="3351" max="3351" width="3.625" style="226" customWidth="1"/>
    <col min="3352" max="3353" width="1.625" style="226" customWidth="1"/>
    <col min="3354" max="3354" width="3.625" style="226" customWidth="1"/>
    <col min="3355" max="3356" width="1.625" style="226" customWidth="1"/>
    <col min="3357" max="3357" width="3.625" style="226" customWidth="1"/>
    <col min="3358" max="3359" width="1.625" style="226" customWidth="1"/>
    <col min="3360" max="3360" width="3.625" style="226" customWidth="1"/>
    <col min="3361" max="3362" width="1.625" style="226" customWidth="1"/>
    <col min="3363" max="3363" width="3.625" style="226" customWidth="1"/>
    <col min="3364" max="3372" width="1.625" style="226" customWidth="1"/>
    <col min="3373" max="3374" width="5.375" style="226" customWidth="1"/>
    <col min="3375" max="3585" width="1.625" style="226"/>
    <col min="3586" max="3591" width="1.625" style="226" customWidth="1"/>
    <col min="3592" max="3592" width="3.625" style="226" customWidth="1"/>
    <col min="3593" max="3595" width="1.625" style="226" customWidth="1"/>
    <col min="3596" max="3596" width="3.625" style="226" customWidth="1"/>
    <col min="3597" max="3597" width="1.625" style="226" customWidth="1"/>
    <col min="3598" max="3598" width="3.625" style="226" customWidth="1"/>
    <col min="3599" max="3600" width="1.625" style="226" customWidth="1"/>
    <col min="3601" max="3601" width="3.625" style="226" customWidth="1"/>
    <col min="3602" max="3603" width="1.625" style="226" customWidth="1"/>
    <col min="3604" max="3604" width="3.625" style="226" customWidth="1"/>
    <col min="3605" max="3606" width="1.625" style="226" customWidth="1"/>
    <col min="3607" max="3607" width="3.625" style="226" customWidth="1"/>
    <col min="3608" max="3609" width="1.625" style="226" customWidth="1"/>
    <col min="3610" max="3610" width="3.625" style="226" customWidth="1"/>
    <col min="3611" max="3612" width="1.625" style="226" customWidth="1"/>
    <col min="3613" max="3613" width="3.625" style="226" customWidth="1"/>
    <col min="3614" max="3615" width="1.625" style="226" customWidth="1"/>
    <col min="3616" max="3616" width="3.625" style="226" customWidth="1"/>
    <col min="3617" max="3618" width="1.625" style="226" customWidth="1"/>
    <col min="3619" max="3619" width="3.625" style="226" customWidth="1"/>
    <col min="3620" max="3628" width="1.625" style="226" customWidth="1"/>
    <col min="3629" max="3630" width="5.375" style="226" customWidth="1"/>
    <col min="3631" max="3841" width="1.625" style="226"/>
    <col min="3842" max="3847" width="1.625" style="226" customWidth="1"/>
    <col min="3848" max="3848" width="3.625" style="226" customWidth="1"/>
    <col min="3849" max="3851" width="1.625" style="226" customWidth="1"/>
    <col min="3852" max="3852" width="3.625" style="226" customWidth="1"/>
    <col min="3853" max="3853" width="1.625" style="226" customWidth="1"/>
    <col min="3854" max="3854" width="3.625" style="226" customWidth="1"/>
    <col min="3855" max="3856" width="1.625" style="226" customWidth="1"/>
    <col min="3857" max="3857" width="3.625" style="226" customWidth="1"/>
    <col min="3858" max="3859" width="1.625" style="226" customWidth="1"/>
    <col min="3860" max="3860" width="3.625" style="226" customWidth="1"/>
    <col min="3861" max="3862" width="1.625" style="226" customWidth="1"/>
    <col min="3863" max="3863" width="3.625" style="226" customWidth="1"/>
    <col min="3864" max="3865" width="1.625" style="226" customWidth="1"/>
    <col min="3866" max="3866" width="3.625" style="226" customWidth="1"/>
    <col min="3867" max="3868" width="1.625" style="226" customWidth="1"/>
    <col min="3869" max="3869" width="3.625" style="226" customWidth="1"/>
    <col min="3870" max="3871" width="1.625" style="226" customWidth="1"/>
    <col min="3872" max="3872" width="3.625" style="226" customWidth="1"/>
    <col min="3873" max="3874" width="1.625" style="226" customWidth="1"/>
    <col min="3875" max="3875" width="3.625" style="226" customWidth="1"/>
    <col min="3876" max="3884" width="1.625" style="226" customWidth="1"/>
    <col min="3885" max="3886" width="5.375" style="226" customWidth="1"/>
    <col min="3887" max="4097" width="1.625" style="226"/>
    <col min="4098" max="4103" width="1.625" style="226" customWidth="1"/>
    <col min="4104" max="4104" width="3.625" style="226" customWidth="1"/>
    <col min="4105" max="4107" width="1.625" style="226" customWidth="1"/>
    <col min="4108" max="4108" width="3.625" style="226" customWidth="1"/>
    <col min="4109" max="4109" width="1.625" style="226" customWidth="1"/>
    <col min="4110" max="4110" width="3.625" style="226" customWidth="1"/>
    <col min="4111" max="4112" width="1.625" style="226" customWidth="1"/>
    <col min="4113" max="4113" width="3.625" style="226" customWidth="1"/>
    <col min="4114" max="4115" width="1.625" style="226" customWidth="1"/>
    <col min="4116" max="4116" width="3.625" style="226" customWidth="1"/>
    <col min="4117" max="4118" width="1.625" style="226" customWidth="1"/>
    <col min="4119" max="4119" width="3.625" style="226" customWidth="1"/>
    <col min="4120" max="4121" width="1.625" style="226" customWidth="1"/>
    <col min="4122" max="4122" width="3.625" style="226" customWidth="1"/>
    <col min="4123" max="4124" width="1.625" style="226" customWidth="1"/>
    <col min="4125" max="4125" width="3.625" style="226" customWidth="1"/>
    <col min="4126" max="4127" width="1.625" style="226" customWidth="1"/>
    <col min="4128" max="4128" width="3.625" style="226" customWidth="1"/>
    <col min="4129" max="4130" width="1.625" style="226" customWidth="1"/>
    <col min="4131" max="4131" width="3.625" style="226" customWidth="1"/>
    <col min="4132" max="4140" width="1.625" style="226" customWidth="1"/>
    <col min="4141" max="4142" width="5.375" style="226" customWidth="1"/>
    <col min="4143" max="4353" width="1.625" style="226"/>
    <col min="4354" max="4359" width="1.625" style="226" customWidth="1"/>
    <col min="4360" max="4360" width="3.625" style="226" customWidth="1"/>
    <col min="4361" max="4363" width="1.625" style="226" customWidth="1"/>
    <col min="4364" max="4364" width="3.625" style="226" customWidth="1"/>
    <col min="4365" max="4365" width="1.625" style="226" customWidth="1"/>
    <col min="4366" max="4366" width="3.625" style="226" customWidth="1"/>
    <col min="4367" max="4368" width="1.625" style="226" customWidth="1"/>
    <col min="4369" max="4369" width="3.625" style="226" customWidth="1"/>
    <col min="4370" max="4371" width="1.625" style="226" customWidth="1"/>
    <col min="4372" max="4372" width="3.625" style="226" customWidth="1"/>
    <col min="4373" max="4374" width="1.625" style="226" customWidth="1"/>
    <col min="4375" max="4375" width="3.625" style="226" customWidth="1"/>
    <col min="4376" max="4377" width="1.625" style="226" customWidth="1"/>
    <col min="4378" max="4378" width="3.625" style="226" customWidth="1"/>
    <col min="4379" max="4380" width="1.625" style="226" customWidth="1"/>
    <col min="4381" max="4381" width="3.625" style="226" customWidth="1"/>
    <col min="4382" max="4383" width="1.625" style="226" customWidth="1"/>
    <col min="4384" max="4384" width="3.625" style="226" customWidth="1"/>
    <col min="4385" max="4386" width="1.625" style="226" customWidth="1"/>
    <col min="4387" max="4387" width="3.625" style="226" customWidth="1"/>
    <col min="4388" max="4396" width="1.625" style="226" customWidth="1"/>
    <col min="4397" max="4398" width="5.375" style="226" customWidth="1"/>
    <col min="4399" max="4609" width="1.625" style="226"/>
    <col min="4610" max="4615" width="1.625" style="226" customWidth="1"/>
    <col min="4616" max="4616" width="3.625" style="226" customWidth="1"/>
    <col min="4617" max="4619" width="1.625" style="226" customWidth="1"/>
    <col min="4620" max="4620" width="3.625" style="226" customWidth="1"/>
    <col min="4621" max="4621" width="1.625" style="226" customWidth="1"/>
    <col min="4622" max="4622" width="3.625" style="226" customWidth="1"/>
    <col min="4623" max="4624" width="1.625" style="226" customWidth="1"/>
    <col min="4625" max="4625" width="3.625" style="226" customWidth="1"/>
    <col min="4626" max="4627" width="1.625" style="226" customWidth="1"/>
    <col min="4628" max="4628" width="3.625" style="226" customWidth="1"/>
    <col min="4629" max="4630" width="1.625" style="226" customWidth="1"/>
    <col min="4631" max="4631" width="3.625" style="226" customWidth="1"/>
    <col min="4632" max="4633" width="1.625" style="226" customWidth="1"/>
    <col min="4634" max="4634" width="3.625" style="226" customWidth="1"/>
    <col min="4635" max="4636" width="1.625" style="226" customWidth="1"/>
    <col min="4637" max="4637" width="3.625" style="226" customWidth="1"/>
    <col min="4638" max="4639" width="1.625" style="226" customWidth="1"/>
    <col min="4640" max="4640" width="3.625" style="226" customWidth="1"/>
    <col min="4641" max="4642" width="1.625" style="226" customWidth="1"/>
    <col min="4643" max="4643" width="3.625" style="226" customWidth="1"/>
    <col min="4644" max="4652" width="1.625" style="226" customWidth="1"/>
    <col min="4653" max="4654" width="5.375" style="226" customWidth="1"/>
    <col min="4655" max="4865" width="1.625" style="226"/>
    <col min="4866" max="4871" width="1.625" style="226" customWidth="1"/>
    <col min="4872" max="4872" width="3.625" style="226" customWidth="1"/>
    <col min="4873" max="4875" width="1.625" style="226" customWidth="1"/>
    <col min="4876" max="4876" width="3.625" style="226" customWidth="1"/>
    <col min="4877" max="4877" width="1.625" style="226" customWidth="1"/>
    <col min="4878" max="4878" width="3.625" style="226" customWidth="1"/>
    <col min="4879" max="4880" width="1.625" style="226" customWidth="1"/>
    <col min="4881" max="4881" width="3.625" style="226" customWidth="1"/>
    <col min="4882" max="4883" width="1.625" style="226" customWidth="1"/>
    <col min="4884" max="4884" width="3.625" style="226" customWidth="1"/>
    <col min="4885" max="4886" width="1.625" style="226" customWidth="1"/>
    <col min="4887" max="4887" width="3.625" style="226" customWidth="1"/>
    <col min="4888" max="4889" width="1.625" style="226" customWidth="1"/>
    <col min="4890" max="4890" width="3.625" style="226" customWidth="1"/>
    <col min="4891" max="4892" width="1.625" style="226" customWidth="1"/>
    <col min="4893" max="4893" width="3.625" style="226" customWidth="1"/>
    <col min="4894" max="4895" width="1.625" style="226" customWidth="1"/>
    <col min="4896" max="4896" width="3.625" style="226" customWidth="1"/>
    <col min="4897" max="4898" width="1.625" style="226" customWidth="1"/>
    <col min="4899" max="4899" width="3.625" style="226" customWidth="1"/>
    <col min="4900" max="4908" width="1.625" style="226" customWidth="1"/>
    <col min="4909" max="4910" width="5.375" style="226" customWidth="1"/>
    <col min="4911" max="5121" width="1.625" style="226"/>
    <col min="5122" max="5127" width="1.625" style="226" customWidth="1"/>
    <col min="5128" max="5128" width="3.625" style="226" customWidth="1"/>
    <col min="5129" max="5131" width="1.625" style="226" customWidth="1"/>
    <col min="5132" max="5132" width="3.625" style="226" customWidth="1"/>
    <col min="5133" max="5133" width="1.625" style="226" customWidth="1"/>
    <col min="5134" max="5134" width="3.625" style="226" customWidth="1"/>
    <col min="5135" max="5136" width="1.625" style="226" customWidth="1"/>
    <col min="5137" max="5137" width="3.625" style="226" customWidth="1"/>
    <col min="5138" max="5139" width="1.625" style="226" customWidth="1"/>
    <col min="5140" max="5140" width="3.625" style="226" customWidth="1"/>
    <col min="5141" max="5142" width="1.625" style="226" customWidth="1"/>
    <col min="5143" max="5143" width="3.625" style="226" customWidth="1"/>
    <col min="5144" max="5145" width="1.625" style="226" customWidth="1"/>
    <col min="5146" max="5146" width="3.625" style="226" customWidth="1"/>
    <col min="5147" max="5148" width="1.625" style="226" customWidth="1"/>
    <col min="5149" max="5149" width="3.625" style="226" customWidth="1"/>
    <col min="5150" max="5151" width="1.625" style="226" customWidth="1"/>
    <col min="5152" max="5152" width="3.625" style="226" customWidth="1"/>
    <col min="5153" max="5154" width="1.625" style="226" customWidth="1"/>
    <col min="5155" max="5155" width="3.625" style="226" customWidth="1"/>
    <col min="5156" max="5164" width="1.625" style="226" customWidth="1"/>
    <col min="5165" max="5166" width="5.375" style="226" customWidth="1"/>
    <col min="5167" max="5377" width="1.625" style="226"/>
    <col min="5378" max="5383" width="1.625" style="226" customWidth="1"/>
    <col min="5384" max="5384" width="3.625" style="226" customWidth="1"/>
    <col min="5385" max="5387" width="1.625" style="226" customWidth="1"/>
    <col min="5388" max="5388" width="3.625" style="226" customWidth="1"/>
    <col min="5389" max="5389" width="1.625" style="226" customWidth="1"/>
    <col min="5390" max="5390" width="3.625" style="226" customWidth="1"/>
    <col min="5391" max="5392" width="1.625" style="226" customWidth="1"/>
    <col min="5393" max="5393" width="3.625" style="226" customWidth="1"/>
    <col min="5394" max="5395" width="1.625" style="226" customWidth="1"/>
    <col min="5396" max="5396" width="3.625" style="226" customWidth="1"/>
    <col min="5397" max="5398" width="1.625" style="226" customWidth="1"/>
    <col min="5399" max="5399" width="3.625" style="226" customWidth="1"/>
    <col min="5400" max="5401" width="1.625" style="226" customWidth="1"/>
    <col min="5402" max="5402" width="3.625" style="226" customWidth="1"/>
    <col min="5403" max="5404" width="1.625" style="226" customWidth="1"/>
    <col min="5405" max="5405" width="3.625" style="226" customWidth="1"/>
    <col min="5406" max="5407" width="1.625" style="226" customWidth="1"/>
    <col min="5408" max="5408" width="3.625" style="226" customWidth="1"/>
    <col min="5409" max="5410" width="1.625" style="226" customWidth="1"/>
    <col min="5411" max="5411" width="3.625" style="226" customWidth="1"/>
    <col min="5412" max="5420" width="1.625" style="226" customWidth="1"/>
    <col min="5421" max="5422" width="5.375" style="226" customWidth="1"/>
    <col min="5423" max="5633" width="1.625" style="226"/>
    <col min="5634" max="5639" width="1.625" style="226" customWidth="1"/>
    <col min="5640" max="5640" width="3.625" style="226" customWidth="1"/>
    <col min="5641" max="5643" width="1.625" style="226" customWidth="1"/>
    <col min="5644" max="5644" width="3.625" style="226" customWidth="1"/>
    <col min="5645" max="5645" width="1.625" style="226" customWidth="1"/>
    <col min="5646" max="5646" width="3.625" style="226" customWidth="1"/>
    <col min="5647" max="5648" width="1.625" style="226" customWidth="1"/>
    <col min="5649" max="5649" width="3.625" style="226" customWidth="1"/>
    <col min="5650" max="5651" width="1.625" style="226" customWidth="1"/>
    <col min="5652" max="5652" width="3.625" style="226" customWidth="1"/>
    <col min="5653" max="5654" width="1.625" style="226" customWidth="1"/>
    <col min="5655" max="5655" width="3.625" style="226" customWidth="1"/>
    <col min="5656" max="5657" width="1.625" style="226" customWidth="1"/>
    <col min="5658" max="5658" width="3.625" style="226" customWidth="1"/>
    <col min="5659" max="5660" width="1.625" style="226" customWidth="1"/>
    <col min="5661" max="5661" width="3.625" style="226" customWidth="1"/>
    <col min="5662" max="5663" width="1.625" style="226" customWidth="1"/>
    <col min="5664" max="5664" width="3.625" style="226" customWidth="1"/>
    <col min="5665" max="5666" width="1.625" style="226" customWidth="1"/>
    <col min="5667" max="5667" width="3.625" style="226" customWidth="1"/>
    <col min="5668" max="5676" width="1.625" style="226" customWidth="1"/>
    <col min="5677" max="5678" width="5.375" style="226" customWidth="1"/>
    <col min="5679" max="5889" width="1.625" style="226"/>
    <col min="5890" max="5895" width="1.625" style="226" customWidth="1"/>
    <col min="5896" max="5896" width="3.625" style="226" customWidth="1"/>
    <col min="5897" max="5899" width="1.625" style="226" customWidth="1"/>
    <col min="5900" max="5900" width="3.625" style="226" customWidth="1"/>
    <col min="5901" max="5901" width="1.625" style="226" customWidth="1"/>
    <col min="5902" max="5902" width="3.625" style="226" customWidth="1"/>
    <col min="5903" max="5904" width="1.625" style="226" customWidth="1"/>
    <col min="5905" max="5905" width="3.625" style="226" customWidth="1"/>
    <col min="5906" max="5907" width="1.625" style="226" customWidth="1"/>
    <col min="5908" max="5908" width="3.625" style="226" customWidth="1"/>
    <col min="5909" max="5910" width="1.625" style="226" customWidth="1"/>
    <col min="5911" max="5911" width="3.625" style="226" customWidth="1"/>
    <col min="5912" max="5913" width="1.625" style="226" customWidth="1"/>
    <col min="5914" max="5914" width="3.625" style="226" customWidth="1"/>
    <col min="5915" max="5916" width="1.625" style="226" customWidth="1"/>
    <col min="5917" max="5917" width="3.625" style="226" customWidth="1"/>
    <col min="5918" max="5919" width="1.625" style="226" customWidth="1"/>
    <col min="5920" max="5920" width="3.625" style="226" customWidth="1"/>
    <col min="5921" max="5922" width="1.625" style="226" customWidth="1"/>
    <col min="5923" max="5923" width="3.625" style="226" customWidth="1"/>
    <col min="5924" max="5932" width="1.625" style="226" customWidth="1"/>
    <col min="5933" max="5934" width="5.375" style="226" customWidth="1"/>
    <col min="5935" max="6145" width="1.625" style="226"/>
    <col min="6146" max="6151" width="1.625" style="226" customWidth="1"/>
    <col min="6152" max="6152" width="3.625" style="226" customWidth="1"/>
    <col min="6153" max="6155" width="1.625" style="226" customWidth="1"/>
    <col min="6156" max="6156" width="3.625" style="226" customWidth="1"/>
    <col min="6157" max="6157" width="1.625" style="226" customWidth="1"/>
    <col min="6158" max="6158" width="3.625" style="226" customWidth="1"/>
    <col min="6159" max="6160" width="1.625" style="226" customWidth="1"/>
    <col min="6161" max="6161" width="3.625" style="226" customWidth="1"/>
    <col min="6162" max="6163" width="1.625" style="226" customWidth="1"/>
    <col min="6164" max="6164" width="3.625" style="226" customWidth="1"/>
    <col min="6165" max="6166" width="1.625" style="226" customWidth="1"/>
    <col min="6167" max="6167" width="3.625" style="226" customWidth="1"/>
    <col min="6168" max="6169" width="1.625" style="226" customWidth="1"/>
    <col min="6170" max="6170" width="3.625" style="226" customWidth="1"/>
    <col min="6171" max="6172" width="1.625" style="226" customWidth="1"/>
    <col min="6173" max="6173" width="3.625" style="226" customWidth="1"/>
    <col min="6174" max="6175" width="1.625" style="226" customWidth="1"/>
    <col min="6176" max="6176" width="3.625" style="226" customWidth="1"/>
    <col min="6177" max="6178" width="1.625" style="226" customWidth="1"/>
    <col min="6179" max="6179" width="3.625" style="226" customWidth="1"/>
    <col min="6180" max="6188" width="1.625" style="226" customWidth="1"/>
    <col min="6189" max="6190" width="5.375" style="226" customWidth="1"/>
    <col min="6191" max="6401" width="1.625" style="226"/>
    <col min="6402" max="6407" width="1.625" style="226" customWidth="1"/>
    <col min="6408" max="6408" width="3.625" style="226" customWidth="1"/>
    <col min="6409" max="6411" width="1.625" style="226" customWidth="1"/>
    <col min="6412" max="6412" width="3.625" style="226" customWidth="1"/>
    <col min="6413" max="6413" width="1.625" style="226" customWidth="1"/>
    <col min="6414" max="6414" width="3.625" style="226" customWidth="1"/>
    <col min="6415" max="6416" width="1.625" style="226" customWidth="1"/>
    <col min="6417" max="6417" width="3.625" style="226" customWidth="1"/>
    <col min="6418" max="6419" width="1.625" style="226" customWidth="1"/>
    <col min="6420" max="6420" width="3.625" style="226" customWidth="1"/>
    <col min="6421" max="6422" width="1.625" style="226" customWidth="1"/>
    <col min="6423" max="6423" width="3.625" style="226" customWidth="1"/>
    <col min="6424" max="6425" width="1.625" style="226" customWidth="1"/>
    <col min="6426" max="6426" width="3.625" style="226" customWidth="1"/>
    <col min="6427" max="6428" width="1.625" style="226" customWidth="1"/>
    <col min="6429" max="6429" width="3.625" style="226" customWidth="1"/>
    <col min="6430" max="6431" width="1.625" style="226" customWidth="1"/>
    <col min="6432" max="6432" width="3.625" style="226" customWidth="1"/>
    <col min="6433" max="6434" width="1.625" style="226" customWidth="1"/>
    <col min="6435" max="6435" width="3.625" style="226" customWidth="1"/>
    <col min="6436" max="6444" width="1.625" style="226" customWidth="1"/>
    <col min="6445" max="6446" width="5.375" style="226" customWidth="1"/>
    <col min="6447" max="6657" width="1.625" style="226"/>
    <col min="6658" max="6663" width="1.625" style="226" customWidth="1"/>
    <col min="6664" max="6664" width="3.625" style="226" customWidth="1"/>
    <col min="6665" max="6667" width="1.625" style="226" customWidth="1"/>
    <col min="6668" max="6668" width="3.625" style="226" customWidth="1"/>
    <col min="6669" max="6669" width="1.625" style="226" customWidth="1"/>
    <col min="6670" max="6670" width="3.625" style="226" customWidth="1"/>
    <col min="6671" max="6672" width="1.625" style="226" customWidth="1"/>
    <col min="6673" max="6673" width="3.625" style="226" customWidth="1"/>
    <col min="6674" max="6675" width="1.625" style="226" customWidth="1"/>
    <col min="6676" max="6676" width="3.625" style="226" customWidth="1"/>
    <col min="6677" max="6678" width="1.625" style="226" customWidth="1"/>
    <col min="6679" max="6679" width="3.625" style="226" customWidth="1"/>
    <col min="6680" max="6681" width="1.625" style="226" customWidth="1"/>
    <col min="6682" max="6682" width="3.625" style="226" customWidth="1"/>
    <col min="6683" max="6684" width="1.625" style="226" customWidth="1"/>
    <col min="6685" max="6685" width="3.625" style="226" customWidth="1"/>
    <col min="6686" max="6687" width="1.625" style="226" customWidth="1"/>
    <col min="6688" max="6688" width="3.625" style="226" customWidth="1"/>
    <col min="6689" max="6690" width="1.625" style="226" customWidth="1"/>
    <col min="6691" max="6691" width="3.625" style="226" customWidth="1"/>
    <col min="6692" max="6700" width="1.625" style="226" customWidth="1"/>
    <col min="6701" max="6702" width="5.375" style="226" customWidth="1"/>
    <col min="6703" max="6913" width="1.625" style="226"/>
    <col min="6914" max="6919" width="1.625" style="226" customWidth="1"/>
    <col min="6920" max="6920" width="3.625" style="226" customWidth="1"/>
    <col min="6921" max="6923" width="1.625" style="226" customWidth="1"/>
    <col min="6924" max="6924" width="3.625" style="226" customWidth="1"/>
    <col min="6925" max="6925" width="1.625" style="226" customWidth="1"/>
    <col min="6926" max="6926" width="3.625" style="226" customWidth="1"/>
    <col min="6927" max="6928" width="1.625" style="226" customWidth="1"/>
    <col min="6929" max="6929" width="3.625" style="226" customWidth="1"/>
    <col min="6930" max="6931" width="1.625" style="226" customWidth="1"/>
    <col min="6932" max="6932" width="3.625" style="226" customWidth="1"/>
    <col min="6933" max="6934" width="1.625" style="226" customWidth="1"/>
    <col min="6935" max="6935" width="3.625" style="226" customWidth="1"/>
    <col min="6936" max="6937" width="1.625" style="226" customWidth="1"/>
    <col min="6938" max="6938" width="3.625" style="226" customWidth="1"/>
    <col min="6939" max="6940" width="1.625" style="226" customWidth="1"/>
    <col min="6941" max="6941" width="3.625" style="226" customWidth="1"/>
    <col min="6942" max="6943" width="1.625" style="226" customWidth="1"/>
    <col min="6944" max="6944" width="3.625" style="226" customWidth="1"/>
    <col min="6945" max="6946" width="1.625" style="226" customWidth="1"/>
    <col min="6947" max="6947" width="3.625" style="226" customWidth="1"/>
    <col min="6948" max="6956" width="1.625" style="226" customWidth="1"/>
    <col min="6957" max="6958" width="5.375" style="226" customWidth="1"/>
    <col min="6959" max="7169" width="1.625" style="226"/>
    <col min="7170" max="7175" width="1.625" style="226" customWidth="1"/>
    <col min="7176" max="7176" width="3.625" style="226" customWidth="1"/>
    <col min="7177" max="7179" width="1.625" style="226" customWidth="1"/>
    <col min="7180" max="7180" width="3.625" style="226" customWidth="1"/>
    <col min="7181" max="7181" width="1.625" style="226" customWidth="1"/>
    <col min="7182" max="7182" width="3.625" style="226" customWidth="1"/>
    <col min="7183" max="7184" width="1.625" style="226" customWidth="1"/>
    <col min="7185" max="7185" width="3.625" style="226" customWidth="1"/>
    <col min="7186" max="7187" width="1.625" style="226" customWidth="1"/>
    <col min="7188" max="7188" width="3.625" style="226" customWidth="1"/>
    <col min="7189" max="7190" width="1.625" style="226" customWidth="1"/>
    <col min="7191" max="7191" width="3.625" style="226" customWidth="1"/>
    <col min="7192" max="7193" width="1.625" style="226" customWidth="1"/>
    <col min="7194" max="7194" width="3.625" style="226" customWidth="1"/>
    <col min="7195" max="7196" width="1.625" style="226" customWidth="1"/>
    <col min="7197" max="7197" width="3.625" style="226" customWidth="1"/>
    <col min="7198" max="7199" width="1.625" style="226" customWidth="1"/>
    <col min="7200" max="7200" width="3.625" style="226" customWidth="1"/>
    <col min="7201" max="7202" width="1.625" style="226" customWidth="1"/>
    <col min="7203" max="7203" width="3.625" style="226" customWidth="1"/>
    <col min="7204" max="7212" width="1.625" style="226" customWidth="1"/>
    <col min="7213" max="7214" width="5.375" style="226" customWidth="1"/>
    <col min="7215" max="7425" width="1.625" style="226"/>
    <col min="7426" max="7431" width="1.625" style="226" customWidth="1"/>
    <col min="7432" max="7432" width="3.625" style="226" customWidth="1"/>
    <col min="7433" max="7435" width="1.625" style="226" customWidth="1"/>
    <col min="7436" max="7436" width="3.625" style="226" customWidth="1"/>
    <col min="7437" max="7437" width="1.625" style="226" customWidth="1"/>
    <col min="7438" max="7438" width="3.625" style="226" customWidth="1"/>
    <col min="7439" max="7440" width="1.625" style="226" customWidth="1"/>
    <col min="7441" max="7441" width="3.625" style="226" customWidth="1"/>
    <col min="7442" max="7443" width="1.625" style="226" customWidth="1"/>
    <col min="7444" max="7444" width="3.625" style="226" customWidth="1"/>
    <col min="7445" max="7446" width="1.625" style="226" customWidth="1"/>
    <col min="7447" max="7447" width="3.625" style="226" customWidth="1"/>
    <col min="7448" max="7449" width="1.625" style="226" customWidth="1"/>
    <col min="7450" max="7450" width="3.625" style="226" customWidth="1"/>
    <col min="7451" max="7452" width="1.625" style="226" customWidth="1"/>
    <col min="7453" max="7453" width="3.625" style="226" customWidth="1"/>
    <col min="7454" max="7455" width="1.625" style="226" customWidth="1"/>
    <col min="7456" max="7456" width="3.625" style="226" customWidth="1"/>
    <col min="7457" max="7458" width="1.625" style="226" customWidth="1"/>
    <col min="7459" max="7459" width="3.625" style="226" customWidth="1"/>
    <col min="7460" max="7468" width="1.625" style="226" customWidth="1"/>
    <col min="7469" max="7470" width="5.375" style="226" customWidth="1"/>
    <col min="7471" max="7681" width="1.625" style="226"/>
    <col min="7682" max="7687" width="1.625" style="226" customWidth="1"/>
    <col min="7688" max="7688" width="3.625" style="226" customWidth="1"/>
    <col min="7689" max="7691" width="1.625" style="226" customWidth="1"/>
    <col min="7692" max="7692" width="3.625" style="226" customWidth="1"/>
    <col min="7693" max="7693" width="1.625" style="226" customWidth="1"/>
    <col min="7694" max="7694" width="3.625" style="226" customWidth="1"/>
    <col min="7695" max="7696" width="1.625" style="226" customWidth="1"/>
    <col min="7697" max="7697" width="3.625" style="226" customWidth="1"/>
    <col min="7698" max="7699" width="1.625" style="226" customWidth="1"/>
    <col min="7700" max="7700" width="3.625" style="226" customWidth="1"/>
    <col min="7701" max="7702" width="1.625" style="226" customWidth="1"/>
    <col min="7703" max="7703" width="3.625" style="226" customWidth="1"/>
    <col min="7704" max="7705" width="1.625" style="226" customWidth="1"/>
    <col min="7706" max="7706" width="3.625" style="226" customWidth="1"/>
    <col min="7707" max="7708" width="1.625" style="226" customWidth="1"/>
    <col min="7709" max="7709" width="3.625" style="226" customWidth="1"/>
    <col min="7710" max="7711" width="1.625" style="226" customWidth="1"/>
    <col min="7712" max="7712" width="3.625" style="226" customWidth="1"/>
    <col min="7713" max="7714" width="1.625" style="226" customWidth="1"/>
    <col min="7715" max="7715" width="3.625" style="226" customWidth="1"/>
    <col min="7716" max="7724" width="1.625" style="226" customWidth="1"/>
    <col min="7725" max="7726" width="5.375" style="226" customWidth="1"/>
    <col min="7727" max="7937" width="1.625" style="226"/>
    <col min="7938" max="7943" width="1.625" style="226" customWidth="1"/>
    <col min="7944" max="7944" width="3.625" style="226" customWidth="1"/>
    <col min="7945" max="7947" width="1.625" style="226" customWidth="1"/>
    <col min="7948" max="7948" width="3.625" style="226" customWidth="1"/>
    <col min="7949" max="7949" width="1.625" style="226" customWidth="1"/>
    <col min="7950" max="7950" width="3.625" style="226" customWidth="1"/>
    <col min="7951" max="7952" width="1.625" style="226" customWidth="1"/>
    <col min="7953" max="7953" width="3.625" style="226" customWidth="1"/>
    <col min="7954" max="7955" width="1.625" style="226" customWidth="1"/>
    <col min="7956" max="7956" width="3.625" style="226" customWidth="1"/>
    <col min="7957" max="7958" width="1.625" style="226" customWidth="1"/>
    <col min="7959" max="7959" width="3.625" style="226" customWidth="1"/>
    <col min="7960" max="7961" width="1.625" style="226" customWidth="1"/>
    <col min="7962" max="7962" width="3.625" style="226" customWidth="1"/>
    <col min="7963" max="7964" width="1.625" style="226" customWidth="1"/>
    <col min="7965" max="7965" width="3.625" style="226" customWidth="1"/>
    <col min="7966" max="7967" width="1.625" style="226" customWidth="1"/>
    <col min="7968" max="7968" width="3.625" style="226" customWidth="1"/>
    <col min="7969" max="7970" width="1.625" style="226" customWidth="1"/>
    <col min="7971" max="7971" width="3.625" style="226" customWidth="1"/>
    <col min="7972" max="7980" width="1.625" style="226" customWidth="1"/>
    <col min="7981" max="7982" width="5.375" style="226" customWidth="1"/>
    <col min="7983" max="8193" width="1.625" style="226"/>
    <col min="8194" max="8199" width="1.625" style="226" customWidth="1"/>
    <col min="8200" max="8200" width="3.625" style="226" customWidth="1"/>
    <col min="8201" max="8203" width="1.625" style="226" customWidth="1"/>
    <col min="8204" max="8204" width="3.625" style="226" customWidth="1"/>
    <col min="8205" max="8205" width="1.625" style="226" customWidth="1"/>
    <col min="8206" max="8206" width="3.625" style="226" customWidth="1"/>
    <col min="8207" max="8208" width="1.625" style="226" customWidth="1"/>
    <col min="8209" max="8209" width="3.625" style="226" customWidth="1"/>
    <col min="8210" max="8211" width="1.625" style="226" customWidth="1"/>
    <col min="8212" max="8212" width="3.625" style="226" customWidth="1"/>
    <col min="8213" max="8214" width="1.625" style="226" customWidth="1"/>
    <col min="8215" max="8215" width="3.625" style="226" customWidth="1"/>
    <col min="8216" max="8217" width="1.625" style="226" customWidth="1"/>
    <col min="8218" max="8218" width="3.625" style="226" customWidth="1"/>
    <col min="8219" max="8220" width="1.625" style="226" customWidth="1"/>
    <col min="8221" max="8221" width="3.625" style="226" customWidth="1"/>
    <col min="8222" max="8223" width="1.625" style="226" customWidth="1"/>
    <col min="8224" max="8224" width="3.625" style="226" customWidth="1"/>
    <col min="8225" max="8226" width="1.625" style="226" customWidth="1"/>
    <col min="8227" max="8227" width="3.625" style="226" customWidth="1"/>
    <col min="8228" max="8236" width="1.625" style="226" customWidth="1"/>
    <col min="8237" max="8238" width="5.375" style="226" customWidth="1"/>
    <col min="8239" max="8449" width="1.625" style="226"/>
    <col min="8450" max="8455" width="1.625" style="226" customWidth="1"/>
    <col min="8456" max="8456" width="3.625" style="226" customWidth="1"/>
    <col min="8457" max="8459" width="1.625" style="226" customWidth="1"/>
    <col min="8460" max="8460" width="3.625" style="226" customWidth="1"/>
    <col min="8461" max="8461" width="1.625" style="226" customWidth="1"/>
    <col min="8462" max="8462" width="3.625" style="226" customWidth="1"/>
    <col min="8463" max="8464" width="1.625" style="226" customWidth="1"/>
    <col min="8465" max="8465" width="3.625" style="226" customWidth="1"/>
    <col min="8466" max="8467" width="1.625" style="226" customWidth="1"/>
    <col min="8468" max="8468" width="3.625" style="226" customWidth="1"/>
    <col min="8469" max="8470" width="1.625" style="226" customWidth="1"/>
    <col min="8471" max="8471" width="3.625" style="226" customWidth="1"/>
    <col min="8472" max="8473" width="1.625" style="226" customWidth="1"/>
    <col min="8474" max="8474" width="3.625" style="226" customWidth="1"/>
    <col min="8475" max="8476" width="1.625" style="226" customWidth="1"/>
    <col min="8477" max="8477" width="3.625" style="226" customWidth="1"/>
    <col min="8478" max="8479" width="1.625" style="226" customWidth="1"/>
    <col min="8480" max="8480" width="3.625" style="226" customWidth="1"/>
    <col min="8481" max="8482" width="1.625" style="226" customWidth="1"/>
    <col min="8483" max="8483" width="3.625" style="226" customWidth="1"/>
    <col min="8484" max="8492" width="1.625" style="226" customWidth="1"/>
    <col min="8493" max="8494" width="5.375" style="226" customWidth="1"/>
    <col min="8495" max="8705" width="1.625" style="226"/>
    <col min="8706" max="8711" width="1.625" style="226" customWidth="1"/>
    <col min="8712" max="8712" width="3.625" style="226" customWidth="1"/>
    <col min="8713" max="8715" width="1.625" style="226" customWidth="1"/>
    <col min="8716" max="8716" width="3.625" style="226" customWidth="1"/>
    <col min="8717" max="8717" width="1.625" style="226" customWidth="1"/>
    <col min="8718" max="8718" width="3.625" style="226" customWidth="1"/>
    <col min="8719" max="8720" width="1.625" style="226" customWidth="1"/>
    <col min="8721" max="8721" width="3.625" style="226" customWidth="1"/>
    <col min="8722" max="8723" width="1.625" style="226" customWidth="1"/>
    <col min="8724" max="8724" width="3.625" style="226" customWidth="1"/>
    <col min="8725" max="8726" width="1.625" style="226" customWidth="1"/>
    <col min="8727" max="8727" width="3.625" style="226" customWidth="1"/>
    <col min="8728" max="8729" width="1.625" style="226" customWidth="1"/>
    <col min="8730" max="8730" width="3.625" style="226" customWidth="1"/>
    <col min="8731" max="8732" width="1.625" style="226" customWidth="1"/>
    <col min="8733" max="8733" width="3.625" style="226" customWidth="1"/>
    <col min="8734" max="8735" width="1.625" style="226" customWidth="1"/>
    <col min="8736" max="8736" width="3.625" style="226" customWidth="1"/>
    <col min="8737" max="8738" width="1.625" style="226" customWidth="1"/>
    <col min="8739" max="8739" width="3.625" style="226" customWidth="1"/>
    <col min="8740" max="8748" width="1.625" style="226" customWidth="1"/>
    <col min="8749" max="8750" width="5.375" style="226" customWidth="1"/>
    <col min="8751" max="8961" width="1.625" style="226"/>
    <col min="8962" max="8967" width="1.625" style="226" customWidth="1"/>
    <col min="8968" max="8968" width="3.625" style="226" customWidth="1"/>
    <col min="8969" max="8971" width="1.625" style="226" customWidth="1"/>
    <col min="8972" max="8972" width="3.625" style="226" customWidth="1"/>
    <col min="8973" max="8973" width="1.625" style="226" customWidth="1"/>
    <col min="8974" max="8974" width="3.625" style="226" customWidth="1"/>
    <col min="8975" max="8976" width="1.625" style="226" customWidth="1"/>
    <col min="8977" max="8977" width="3.625" style="226" customWidth="1"/>
    <col min="8978" max="8979" width="1.625" style="226" customWidth="1"/>
    <col min="8980" max="8980" width="3.625" style="226" customWidth="1"/>
    <col min="8981" max="8982" width="1.625" style="226" customWidth="1"/>
    <col min="8983" max="8983" width="3.625" style="226" customWidth="1"/>
    <col min="8984" max="8985" width="1.625" style="226" customWidth="1"/>
    <col min="8986" max="8986" width="3.625" style="226" customWidth="1"/>
    <col min="8987" max="8988" width="1.625" style="226" customWidth="1"/>
    <col min="8989" max="8989" width="3.625" style="226" customWidth="1"/>
    <col min="8990" max="8991" width="1.625" style="226" customWidth="1"/>
    <col min="8992" max="8992" width="3.625" style="226" customWidth="1"/>
    <col min="8993" max="8994" width="1.625" style="226" customWidth="1"/>
    <col min="8995" max="8995" width="3.625" style="226" customWidth="1"/>
    <col min="8996" max="9004" width="1.625" style="226" customWidth="1"/>
    <col min="9005" max="9006" width="5.375" style="226" customWidth="1"/>
    <col min="9007" max="9217" width="1.625" style="226"/>
    <col min="9218" max="9223" width="1.625" style="226" customWidth="1"/>
    <col min="9224" max="9224" width="3.625" style="226" customWidth="1"/>
    <col min="9225" max="9227" width="1.625" style="226" customWidth="1"/>
    <col min="9228" max="9228" width="3.625" style="226" customWidth="1"/>
    <col min="9229" max="9229" width="1.625" style="226" customWidth="1"/>
    <col min="9230" max="9230" width="3.625" style="226" customWidth="1"/>
    <col min="9231" max="9232" width="1.625" style="226" customWidth="1"/>
    <col min="9233" max="9233" width="3.625" style="226" customWidth="1"/>
    <col min="9234" max="9235" width="1.625" style="226" customWidth="1"/>
    <col min="9236" max="9236" width="3.625" style="226" customWidth="1"/>
    <col min="9237" max="9238" width="1.625" style="226" customWidth="1"/>
    <col min="9239" max="9239" width="3.625" style="226" customWidth="1"/>
    <col min="9240" max="9241" width="1.625" style="226" customWidth="1"/>
    <col min="9242" max="9242" width="3.625" style="226" customWidth="1"/>
    <col min="9243" max="9244" width="1.625" style="226" customWidth="1"/>
    <col min="9245" max="9245" width="3.625" style="226" customWidth="1"/>
    <col min="9246" max="9247" width="1.625" style="226" customWidth="1"/>
    <col min="9248" max="9248" width="3.625" style="226" customWidth="1"/>
    <col min="9249" max="9250" width="1.625" style="226" customWidth="1"/>
    <col min="9251" max="9251" width="3.625" style="226" customWidth="1"/>
    <col min="9252" max="9260" width="1.625" style="226" customWidth="1"/>
    <col min="9261" max="9262" width="5.375" style="226" customWidth="1"/>
    <col min="9263" max="9473" width="1.625" style="226"/>
    <col min="9474" max="9479" width="1.625" style="226" customWidth="1"/>
    <col min="9480" max="9480" width="3.625" style="226" customWidth="1"/>
    <col min="9481" max="9483" width="1.625" style="226" customWidth="1"/>
    <col min="9484" max="9484" width="3.625" style="226" customWidth="1"/>
    <col min="9485" max="9485" width="1.625" style="226" customWidth="1"/>
    <col min="9486" max="9486" width="3.625" style="226" customWidth="1"/>
    <col min="9487" max="9488" width="1.625" style="226" customWidth="1"/>
    <col min="9489" max="9489" width="3.625" style="226" customWidth="1"/>
    <col min="9490" max="9491" width="1.625" style="226" customWidth="1"/>
    <col min="9492" max="9492" width="3.625" style="226" customWidth="1"/>
    <col min="9493" max="9494" width="1.625" style="226" customWidth="1"/>
    <col min="9495" max="9495" width="3.625" style="226" customWidth="1"/>
    <col min="9496" max="9497" width="1.625" style="226" customWidth="1"/>
    <col min="9498" max="9498" width="3.625" style="226" customWidth="1"/>
    <col min="9499" max="9500" width="1.625" style="226" customWidth="1"/>
    <col min="9501" max="9501" width="3.625" style="226" customWidth="1"/>
    <col min="9502" max="9503" width="1.625" style="226" customWidth="1"/>
    <col min="9504" max="9504" width="3.625" style="226" customWidth="1"/>
    <col min="9505" max="9506" width="1.625" style="226" customWidth="1"/>
    <col min="9507" max="9507" width="3.625" style="226" customWidth="1"/>
    <col min="9508" max="9516" width="1.625" style="226" customWidth="1"/>
    <col min="9517" max="9518" width="5.375" style="226" customWidth="1"/>
    <col min="9519" max="9729" width="1.625" style="226"/>
    <col min="9730" max="9735" width="1.625" style="226" customWidth="1"/>
    <col min="9736" max="9736" width="3.625" style="226" customWidth="1"/>
    <col min="9737" max="9739" width="1.625" style="226" customWidth="1"/>
    <col min="9740" max="9740" width="3.625" style="226" customWidth="1"/>
    <col min="9741" max="9741" width="1.625" style="226" customWidth="1"/>
    <col min="9742" max="9742" width="3.625" style="226" customWidth="1"/>
    <col min="9743" max="9744" width="1.625" style="226" customWidth="1"/>
    <col min="9745" max="9745" width="3.625" style="226" customWidth="1"/>
    <col min="9746" max="9747" width="1.625" style="226" customWidth="1"/>
    <col min="9748" max="9748" width="3.625" style="226" customWidth="1"/>
    <col min="9749" max="9750" width="1.625" style="226" customWidth="1"/>
    <col min="9751" max="9751" width="3.625" style="226" customWidth="1"/>
    <col min="9752" max="9753" width="1.625" style="226" customWidth="1"/>
    <col min="9754" max="9754" width="3.625" style="226" customWidth="1"/>
    <col min="9755" max="9756" width="1.625" style="226" customWidth="1"/>
    <col min="9757" max="9757" width="3.625" style="226" customWidth="1"/>
    <col min="9758" max="9759" width="1.625" style="226" customWidth="1"/>
    <col min="9760" max="9760" width="3.625" style="226" customWidth="1"/>
    <col min="9761" max="9762" width="1.625" style="226" customWidth="1"/>
    <col min="9763" max="9763" width="3.625" style="226" customWidth="1"/>
    <col min="9764" max="9772" width="1.625" style="226" customWidth="1"/>
    <col min="9773" max="9774" width="5.375" style="226" customWidth="1"/>
    <col min="9775" max="9985" width="1.625" style="226"/>
    <col min="9986" max="9991" width="1.625" style="226" customWidth="1"/>
    <col min="9992" max="9992" width="3.625" style="226" customWidth="1"/>
    <col min="9993" max="9995" width="1.625" style="226" customWidth="1"/>
    <col min="9996" max="9996" width="3.625" style="226" customWidth="1"/>
    <col min="9997" max="9997" width="1.625" style="226" customWidth="1"/>
    <col min="9998" max="9998" width="3.625" style="226" customWidth="1"/>
    <col min="9999" max="10000" width="1.625" style="226" customWidth="1"/>
    <col min="10001" max="10001" width="3.625" style="226" customWidth="1"/>
    <col min="10002" max="10003" width="1.625" style="226" customWidth="1"/>
    <col min="10004" max="10004" width="3.625" style="226" customWidth="1"/>
    <col min="10005" max="10006" width="1.625" style="226" customWidth="1"/>
    <col min="10007" max="10007" width="3.625" style="226" customWidth="1"/>
    <col min="10008" max="10009" width="1.625" style="226" customWidth="1"/>
    <col min="10010" max="10010" width="3.625" style="226" customWidth="1"/>
    <col min="10011" max="10012" width="1.625" style="226" customWidth="1"/>
    <col min="10013" max="10013" width="3.625" style="226" customWidth="1"/>
    <col min="10014" max="10015" width="1.625" style="226" customWidth="1"/>
    <col min="10016" max="10016" width="3.625" style="226" customWidth="1"/>
    <col min="10017" max="10018" width="1.625" style="226" customWidth="1"/>
    <col min="10019" max="10019" width="3.625" style="226" customWidth="1"/>
    <col min="10020" max="10028" width="1.625" style="226" customWidth="1"/>
    <col min="10029" max="10030" width="5.375" style="226" customWidth="1"/>
    <col min="10031" max="10241" width="1.625" style="226"/>
    <col min="10242" max="10247" width="1.625" style="226" customWidth="1"/>
    <col min="10248" max="10248" width="3.625" style="226" customWidth="1"/>
    <col min="10249" max="10251" width="1.625" style="226" customWidth="1"/>
    <col min="10252" max="10252" width="3.625" style="226" customWidth="1"/>
    <col min="10253" max="10253" width="1.625" style="226" customWidth="1"/>
    <col min="10254" max="10254" width="3.625" style="226" customWidth="1"/>
    <col min="10255" max="10256" width="1.625" style="226" customWidth="1"/>
    <col min="10257" max="10257" width="3.625" style="226" customWidth="1"/>
    <col min="10258" max="10259" width="1.625" style="226" customWidth="1"/>
    <col min="10260" max="10260" width="3.625" style="226" customWidth="1"/>
    <col min="10261" max="10262" width="1.625" style="226" customWidth="1"/>
    <col min="10263" max="10263" width="3.625" style="226" customWidth="1"/>
    <col min="10264" max="10265" width="1.625" style="226" customWidth="1"/>
    <col min="10266" max="10266" width="3.625" style="226" customWidth="1"/>
    <col min="10267" max="10268" width="1.625" style="226" customWidth="1"/>
    <col min="10269" max="10269" width="3.625" style="226" customWidth="1"/>
    <col min="10270" max="10271" width="1.625" style="226" customWidth="1"/>
    <col min="10272" max="10272" width="3.625" style="226" customWidth="1"/>
    <col min="10273" max="10274" width="1.625" style="226" customWidth="1"/>
    <col min="10275" max="10275" width="3.625" style="226" customWidth="1"/>
    <col min="10276" max="10284" width="1.625" style="226" customWidth="1"/>
    <col min="10285" max="10286" width="5.375" style="226" customWidth="1"/>
    <col min="10287" max="10497" width="1.625" style="226"/>
    <col min="10498" max="10503" width="1.625" style="226" customWidth="1"/>
    <col min="10504" max="10504" width="3.625" style="226" customWidth="1"/>
    <col min="10505" max="10507" width="1.625" style="226" customWidth="1"/>
    <col min="10508" max="10508" width="3.625" style="226" customWidth="1"/>
    <col min="10509" max="10509" width="1.625" style="226" customWidth="1"/>
    <col min="10510" max="10510" width="3.625" style="226" customWidth="1"/>
    <col min="10511" max="10512" width="1.625" style="226" customWidth="1"/>
    <col min="10513" max="10513" width="3.625" style="226" customWidth="1"/>
    <col min="10514" max="10515" width="1.625" style="226" customWidth="1"/>
    <col min="10516" max="10516" width="3.625" style="226" customWidth="1"/>
    <col min="10517" max="10518" width="1.625" style="226" customWidth="1"/>
    <col min="10519" max="10519" width="3.625" style="226" customWidth="1"/>
    <col min="10520" max="10521" width="1.625" style="226" customWidth="1"/>
    <col min="10522" max="10522" width="3.625" style="226" customWidth="1"/>
    <col min="10523" max="10524" width="1.625" style="226" customWidth="1"/>
    <col min="10525" max="10525" width="3.625" style="226" customWidth="1"/>
    <col min="10526" max="10527" width="1.625" style="226" customWidth="1"/>
    <col min="10528" max="10528" width="3.625" style="226" customWidth="1"/>
    <col min="10529" max="10530" width="1.625" style="226" customWidth="1"/>
    <col min="10531" max="10531" width="3.625" style="226" customWidth="1"/>
    <col min="10532" max="10540" width="1.625" style="226" customWidth="1"/>
    <col min="10541" max="10542" width="5.375" style="226" customWidth="1"/>
    <col min="10543" max="10753" width="1.625" style="226"/>
    <col min="10754" max="10759" width="1.625" style="226" customWidth="1"/>
    <col min="10760" max="10760" width="3.625" style="226" customWidth="1"/>
    <col min="10761" max="10763" width="1.625" style="226" customWidth="1"/>
    <col min="10764" max="10764" width="3.625" style="226" customWidth="1"/>
    <col min="10765" max="10765" width="1.625" style="226" customWidth="1"/>
    <col min="10766" max="10766" width="3.625" style="226" customWidth="1"/>
    <col min="10767" max="10768" width="1.625" style="226" customWidth="1"/>
    <col min="10769" max="10769" width="3.625" style="226" customWidth="1"/>
    <col min="10770" max="10771" width="1.625" style="226" customWidth="1"/>
    <col min="10772" max="10772" width="3.625" style="226" customWidth="1"/>
    <col min="10773" max="10774" width="1.625" style="226" customWidth="1"/>
    <col min="10775" max="10775" width="3.625" style="226" customWidth="1"/>
    <col min="10776" max="10777" width="1.625" style="226" customWidth="1"/>
    <col min="10778" max="10778" width="3.625" style="226" customWidth="1"/>
    <col min="10779" max="10780" width="1.625" style="226" customWidth="1"/>
    <col min="10781" max="10781" width="3.625" style="226" customWidth="1"/>
    <col min="10782" max="10783" width="1.625" style="226" customWidth="1"/>
    <col min="10784" max="10784" width="3.625" style="226" customWidth="1"/>
    <col min="10785" max="10786" width="1.625" style="226" customWidth="1"/>
    <col min="10787" max="10787" width="3.625" style="226" customWidth="1"/>
    <col min="10788" max="10796" width="1.625" style="226" customWidth="1"/>
    <col min="10797" max="10798" width="5.375" style="226" customWidth="1"/>
    <col min="10799" max="11009" width="1.625" style="226"/>
    <col min="11010" max="11015" width="1.625" style="226" customWidth="1"/>
    <col min="11016" max="11016" width="3.625" style="226" customWidth="1"/>
    <col min="11017" max="11019" width="1.625" style="226" customWidth="1"/>
    <col min="11020" max="11020" width="3.625" style="226" customWidth="1"/>
    <col min="11021" max="11021" width="1.625" style="226" customWidth="1"/>
    <col min="11022" max="11022" width="3.625" style="226" customWidth="1"/>
    <col min="11023" max="11024" width="1.625" style="226" customWidth="1"/>
    <col min="11025" max="11025" width="3.625" style="226" customWidth="1"/>
    <col min="11026" max="11027" width="1.625" style="226" customWidth="1"/>
    <col min="11028" max="11028" width="3.625" style="226" customWidth="1"/>
    <col min="11029" max="11030" width="1.625" style="226" customWidth="1"/>
    <col min="11031" max="11031" width="3.625" style="226" customWidth="1"/>
    <col min="11032" max="11033" width="1.625" style="226" customWidth="1"/>
    <col min="11034" max="11034" width="3.625" style="226" customWidth="1"/>
    <col min="11035" max="11036" width="1.625" style="226" customWidth="1"/>
    <col min="11037" max="11037" width="3.625" style="226" customWidth="1"/>
    <col min="11038" max="11039" width="1.625" style="226" customWidth="1"/>
    <col min="11040" max="11040" width="3.625" style="226" customWidth="1"/>
    <col min="11041" max="11042" width="1.625" style="226" customWidth="1"/>
    <col min="11043" max="11043" width="3.625" style="226" customWidth="1"/>
    <col min="11044" max="11052" width="1.625" style="226" customWidth="1"/>
    <col min="11053" max="11054" width="5.375" style="226" customWidth="1"/>
    <col min="11055" max="11265" width="1.625" style="226"/>
    <col min="11266" max="11271" width="1.625" style="226" customWidth="1"/>
    <col min="11272" max="11272" width="3.625" style="226" customWidth="1"/>
    <col min="11273" max="11275" width="1.625" style="226" customWidth="1"/>
    <col min="11276" max="11276" width="3.625" style="226" customWidth="1"/>
    <col min="11277" max="11277" width="1.625" style="226" customWidth="1"/>
    <col min="11278" max="11278" width="3.625" style="226" customWidth="1"/>
    <col min="11279" max="11280" width="1.625" style="226" customWidth="1"/>
    <col min="11281" max="11281" width="3.625" style="226" customWidth="1"/>
    <col min="11282" max="11283" width="1.625" style="226" customWidth="1"/>
    <col min="11284" max="11284" width="3.625" style="226" customWidth="1"/>
    <col min="11285" max="11286" width="1.625" style="226" customWidth="1"/>
    <col min="11287" max="11287" width="3.625" style="226" customWidth="1"/>
    <col min="11288" max="11289" width="1.625" style="226" customWidth="1"/>
    <col min="11290" max="11290" width="3.625" style="226" customWidth="1"/>
    <col min="11291" max="11292" width="1.625" style="226" customWidth="1"/>
    <col min="11293" max="11293" width="3.625" style="226" customWidth="1"/>
    <col min="11294" max="11295" width="1.625" style="226" customWidth="1"/>
    <col min="11296" max="11296" width="3.625" style="226" customWidth="1"/>
    <col min="11297" max="11298" width="1.625" style="226" customWidth="1"/>
    <col min="11299" max="11299" width="3.625" style="226" customWidth="1"/>
    <col min="11300" max="11308" width="1.625" style="226" customWidth="1"/>
    <col min="11309" max="11310" width="5.375" style="226" customWidth="1"/>
    <col min="11311" max="11521" width="1.625" style="226"/>
    <col min="11522" max="11527" width="1.625" style="226" customWidth="1"/>
    <col min="11528" max="11528" width="3.625" style="226" customWidth="1"/>
    <col min="11529" max="11531" width="1.625" style="226" customWidth="1"/>
    <col min="11532" max="11532" width="3.625" style="226" customWidth="1"/>
    <col min="11533" max="11533" width="1.625" style="226" customWidth="1"/>
    <col min="11534" max="11534" width="3.625" style="226" customWidth="1"/>
    <col min="11535" max="11536" width="1.625" style="226" customWidth="1"/>
    <col min="11537" max="11537" width="3.625" style="226" customWidth="1"/>
    <col min="11538" max="11539" width="1.625" style="226" customWidth="1"/>
    <col min="11540" max="11540" width="3.625" style="226" customWidth="1"/>
    <col min="11541" max="11542" width="1.625" style="226" customWidth="1"/>
    <col min="11543" max="11543" width="3.625" style="226" customWidth="1"/>
    <col min="11544" max="11545" width="1.625" style="226" customWidth="1"/>
    <col min="11546" max="11546" width="3.625" style="226" customWidth="1"/>
    <col min="11547" max="11548" width="1.625" style="226" customWidth="1"/>
    <col min="11549" max="11549" width="3.625" style="226" customWidth="1"/>
    <col min="11550" max="11551" width="1.625" style="226" customWidth="1"/>
    <col min="11552" max="11552" width="3.625" style="226" customWidth="1"/>
    <col min="11553" max="11554" width="1.625" style="226" customWidth="1"/>
    <col min="11555" max="11555" width="3.625" style="226" customWidth="1"/>
    <col min="11556" max="11564" width="1.625" style="226" customWidth="1"/>
    <col min="11565" max="11566" width="5.375" style="226" customWidth="1"/>
    <col min="11567" max="11777" width="1.625" style="226"/>
    <col min="11778" max="11783" width="1.625" style="226" customWidth="1"/>
    <col min="11784" max="11784" width="3.625" style="226" customWidth="1"/>
    <col min="11785" max="11787" width="1.625" style="226" customWidth="1"/>
    <col min="11788" max="11788" width="3.625" style="226" customWidth="1"/>
    <col min="11789" max="11789" width="1.625" style="226" customWidth="1"/>
    <col min="11790" max="11790" width="3.625" style="226" customWidth="1"/>
    <col min="11791" max="11792" width="1.625" style="226" customWidth="1"/>
    <col min="11793" max="11793" width="3.625" style="226" customWidth="1"/>
    <col min="11794" max="11795" width="1.625" style="226" customWidth="1"/>
    <col min="11796" max="11796" width="3.625" style="226" customWidth="1"/>
    <col min="11797" max="11798" width="1.625" style="226" customWidth="1"/>
    <col min="11799" max="11799" width="3.625" style="226" customWidth="1"/>
    <col min="11800" max="11801" width="1.625" style="226" customWidth="1"/>
    <col min="11802" max="11802" width="3.625" style="226" customWidth="1"/>
    <col min="11803" max="11804" width="1.625" style="226" customWidth="1"/>
    <col min="11805" max="11805" width="3.625" style="226" customWidth="1"/>
    <col min="11806" max="11807" width="1.625" style="226" customWidth="1"/>
    <col min="11808" max="11808" width="3.625" style="226" customWidth="1"/>
    <col min="11809" max="11810" width="1.625" style="226" customWidth="1"/>
    <col min="11811" max="11811" width="3.625" style="226" customWidth="1"/>
    <col min="11812" max="11820" width="1.625" style="226" customWidth="1"/>
    <col min="11821" max="11822" width="5.375" style="226" customWidth="1"/>
    <col min="11823" max="12033" width="1.625" style="226"/>
    <col min="12034" max="12039" width="1.625" style="226" customWidth="1"/>
    <col min="12040" max="12040" width="3.625" style="226" customWidth="1"/>
    <col min="12041" max="12043" width="1.625" style="226" customWidth="1"/>
    <col min="12044" max="12044" width="3.625" style="226" customWidth="1"/>
    <col min="12045" max="12045" width="1.625" style="226" customWidth="1"/>
    <col min="12046" max="12046" width="3.625" style="226" customWidth="1"/>
    <col min="12047" max="12048" width="1.625" style="226" customWidth="1"/>
    <col min="12049" max="12049" width="3.625" style="226" customWidth="1"/>
    <col min="12050" max="12051" width="1.625" style="226" customWidth="1"/>
    <col min="12052" max="12052" width="3.625" style="226" customWidth="1"/>
    <col min="12053" max="12054" width="1.625" style="226" customWidth="1"/>
    <col min="12055" max="12055" width="3.625" style="226" customWidth="1"/>
    <col min="12056" max="12057" width="1.625" style="226" customWidth="1"/>
    <col min="12058" max="12058" width="3.625" style="226" customWidth="1"/>
    <col min="12059" max="12060" width="1.625" style="226" customWidth="1"/>
    <col min="12061" max="12061" width="3.625" style="226" customWidth="1"/>
    <col min="12062" max="12063" width="1.625" style="226" customWidth="1"/>
    <col min="12064" max="12064" width="3.625" style="226" customWidth="1"/>
    <col min="12065" max="12066" width="1.625" style="226" customWidth="1"/>
    <col min="12067" max="12067" width="3.625" style="226" customWidth="1"/>
    <col min="12068" max="12076" width="1.625" style="226" customWidth="1"/>
    <col min="12077" max="12078" width="5.375" style="226" customWidth="1"/>
    <col min="12079" max="12289" width="1.625" style="226"/>
    <col min="12290" max="12295" width="1.625" style="226" customWidth="1"/>
    <col min="12296" max="12296" width="3.625" style="226" customWidth="1"/>
    <col min="12297" max="12299" width="1.625" style="226" customWidth="1"/>
    <col min="12300" max="12300" width="3.625" style="226" customWidth="1"/>
    <col min="12301" max="12301" width="1.625" style="226" customWidth="1"/>
    <col min="12302" max="12302" width="3.625" style="226" customWidth="1"/>
    <col min="12303" max="12304" width="1.625" style="226" customWidth="1"/>
    <col min="12305" max="12305" width="3.625" style="226" customWidth="1"/>
    <col min="12306" max="12307" width="1.625" style="226" customWidth="1"/>
    <col min="12308" max="12308" width="3.625" style="226" customWidth="1"/>
    <col min="12309" max="12310" width="1.625" style="226" customWidth="1"/>
    <col min="12311" max="12311" width="3.625" style="226" customWidth="1"/>
    <col min="12312" max="12313" width="1.625" style="226" customWidth="1"/>
    <col min="12314" max="12314" width="3.625" style="226" customWidth="1"/>
    <col min="12315" max="12316" width="1.625" style="226" customWidth="1"/>
    <col min="12317" max="12317" width="3.625" style="226" customWidth="1"/>
    <col min="12318" max="12319" width="1.625" style="226" customWidth="1"/>
    <col min="12320" max="12320" width="3.625" style="226" customWidth="1"/>
    <col min="12321" max="12322" width="1.625" style="226" customWidth="1"/>
    <col min="12323" max="12323" width="3.625" style="226" customWidth="1"/>
    <col min="12324" max="12332" width="1.625" style="226" customWidth="1"/>
    <col min="12333" max="12334" width="5.375" style="226" customWidth="1"/>
    <col min="12335" max="12545" width="1.625" style="226"/>
    <col min="12546" max="12551" width="1.625" style="226" customWidth="1"/>
    <col min="12552" max="12552" width="3.625" style="226" customWidth="1"/>
    <col min="12553" max="12555" width="1.625" style="226" customWidth="1"/>
    <col min="12556" max="12556" width="3.625" style="226" customWidth="1"/>
    <col min="12557" max="12557" width="1.625" style="226" customWidth="1"/>
    <col min="12558" max="12558" width="3.625" style="226" customWidth="1"/>
    <col min="12559" max="12560" width="1.625" style="226" customWidth="1"/>
    <col min="12561" max="12561" width="3.625" style="226" customWidth="1"/>
    <col min="12562" max="12563" width="1.625" style="226" customWidth="1"/>
    <col min="12564" max="12564" width="3.625" style="226" customWidth="1"/>
    <col min="12565" max="12566" width="1.625" style="226" customWidth="1"/>
    <col min="12567" max="12567" width="3.625" style="226" customWidth="1"/>
    <col min="12568" max="12569" width="1.625" style="226" customWidth="1"/>
    <col min="12570" max="12570" width="3.625" style="226" customWidth="1"/>
    <col min="12571" max="12572" width="1.625" style="226" customWidth="1"/>
    <col min="12573" max="12573" width="3.625" style="226" customWidth="1"/>
    <col min="12574" max="12575" width="1.625" style="226" customWidth="1"/>
    <col min="12576" max="12576" width="3.625" style="226" customWidth="1"/>
    <col min="12577" max="12578" width="1.625" style="226" customWidth="1"/>
    <col min="12579" max="12579" width="3.625" style="226" customWidth="1"/>
    <col min="12580" max="12588" width="1.625" style="226" customWidth="1"/>
    <col min="12589" max="12590" width="5.375" style="226" customWidth="1"/>
    <col min="12591" max="12801" width="1.625" style="226"/>
    <col min="12802" max="12807" width="1.625" style="226" customWidth="1"/>
    <col min="12808" max="12808" width="3.625" style="226" customWidth="1"/>
    <col min="12809" max="12811" width="1.625" style="226" customWidth="1"/>
    <col min="12812" max="12812" width="3.625" style="226" customWidth="1"/>
    <col min="12813" max="12813" width="1.625" style="226" customWidth="1"/>
    <col min="12814" max="12814" width="3.625" style="226" customWidth="1"/>
    <col min="12815" max="12816" width="1.625" style="226" customWidth="1"/>
    <col min="12817" max="12817" width="3.625" style="226" customWidth="1"/>
    <col min="12818" max="12819" width="1.625" style="226" customWidth="1"/>
    <col min="12820" max="12820" width="3.625" style="226" customWidth="1"/>
    <col min="12821" max="12822" width="1.625" style="226" customWidth="1"/>
    <col min="12823" max="12823" width="3.625" style="226" customWidth="1"/>
    <col min="12824" max="12825" width="1.625" style="226" customWidth="1"/>
    <col min="12826" max="12826" width="3.625" style="226" customWidth="1"/>
    <col min="12827" max="12828" width="1.625" style="226" customWidth="1"/>
    <col min="12829" max="12829" width="3.625" style="226" customWidth="1"/>
    <col min="12830" max="12831" width="1.625" style="226" customWidth="1"/>
    <col min="12832" max="12832" width="3.625" style="226" customWidth="1"/>
    <col min="12833" max="12834" width="1.625" style="226" customWidth="1"/>
    <col min="12835" max="12835" width="3.625" style="226" customWidth="1"/>
    <col min="12836" max="12844" width="1.625" style="226" customWidth="1"/>
    <col min="12845" max="12846" width="5.375" style="226" customWidth="1"/>
    <col min="12847" max="13057" width="1.625" style="226"/>
    <col min="13058" max="13063" width="1.625" style="226" customWidth="1"/>
    <col min="13064" max="13064" width="3.625" style="226" customWidth="1"/>
    <col min="13065" max="13067" width="1.625" style="226" customWidth="1"/>
    <col min="13068" max="13068" width="3.625" style="226" customWidth="1"/>
    <col min="13069" max="13069" width="1.625" style="226" customWidth="1"/>
    <col min="13070" max="13070" width="3.625" style="226" customWidth="1"/>
    <col min="13071" max="13072" width="1.625" style="226" customWidth="1"/>
    <col min="13073" max="13073" width="3.625" style="226" customWidth="1"/>
    <col min="13074" max="13075" width="1.625" style="226" customWidth="1"/>
    <col min="13076" max="13076" width="3.625" style="226" customWidth="1"/>
    <col min="13077" max="13078" width="1.625" style="226" customWidth="1"/>
    <col min="13079" max="13079" width="3.625" style="226" customWidth="1"/>
    <col min="13080" max="13081" width="1.625" style="226" customWidth="1"/>
    <col min="13082" max="13082" width="3.625" style="226" customWidth="1"/>
    <col min="13083" max="13084" width="1.625" style="226" customWidth="1"/>
    <col min="13085" max="13085" width="3.625" style="226" customWidth="1"/>
    <col min="13086" max="13087" width="1.625" style="226" customWidth="1"/>
    <col min="13088" max="13088" width="3.625" style="226" customWidth="1"/>
    <col min="13089" max="13090" width="1.625" style="226" customWidth="1"/>
    <col min="13091" max="13091" width="3.625" style="226" customWidth="1"/>
    <col min="13092" max="13100" width="1.625" style="226" customWidth="1"/>
    <col min="13101" max="13102" width="5.375" style="226" customWidth="1"/>
    <col min="13103" max="13313" width="1.625" style="226"/>
    <col min="13314" max="13319" width="1.625" style="226" customWidth="1"/>
    <col min="13320" max="13320" width="3.625" style="226" customWidth="1"/>
    <col min="13321" max="13323" width="1.625" style="226" customWidth="1"/>
    <col min="13324" max="13324" width="3.625" style="226" customWidth="1"/>
    <col min="13325" max="13325" width="1.625" style="226" customWidth="1"/>
    <col min="13326" max="13326" width="3.625" style="226" customWidth="1"/>
    <col min="13327" max="13328" width="1.625" style="226" customWidth="1"/>
    <col min="13329" max="13329" width="3.625" style="226" customWidth="1"/>
    <col min="13330" max="13331" width="1.625" style="226" customWidth="1"/>
    <col min="13332" max="13332" width="3.625" style="226" customWidth="1"/>
    <col min="13333" max="13334" width="1.625" style="226" customWidth="1"/>
    <col min="13335" max="13335" width="3.625" style="226" customWidth="1"/>
    <col min="13336" max="13337" width="1.625" style="226" customWidth="1"/>
    <col min="13338" max="13338" width="3.625" style="226" customWidth="1"/>
    <col min="13339" max="13340" width="1.625" style="226" customWidth="1"/>
    <col min="13341" max="13341" width="3.625" style="226" customWidth="1"/>
    <col min="13342" max="13343" width="1.625" style="226" customWidth="1"/>
    <col min="13344" max="13344" width="3.625" style="226" customWidth="1"/>
    <col min="13345" max="13346" width="1.625" style="226" customWidth="1"/>
    <col min="13347" max="13347" width="3.625" style="226" customWidth="1"/>
    <col min="13348" max="13356" width="1.625" style="226" customWidth="1"/>
    <col min="13357" max="13358" width="5.375" style="226" customWidth="1"/>
    <col min="13359" max="13569" width="1.625" style="226"/>
    <col min="13570" max="13575" width="1.625" style="226" customWidth="1"/>
    <col min="13576" max="13576" width="3.625" style="226" customWidth="1"/>
    <col min="13577" max="13579" width="1.625" style="226" customWidth="1"/>
    <col min="13580" max="13580" width="3.625" style="226" customWidth="1"/>
    <col min="13581" max="13581" width="1.625" style="226" customWidth="1"/>
    <col min="13582" max="13582" width="3.625" style="226" customWidth="1"/>
    <col min="13583" max="13584" width="1.625" style="226" customWidth="1"/>
    <col min="13585" max="13585" width="3.625" style="226" customWidth="1"/>
    <col min="13586" max="13587" width="1.625" style="226" customWidth="1"/>
    <col min="13588" max="13588" width="3.625" style="226" customWidth="1"/>
    <col min="13589" max="13590" width="1.625" style="226" customWidth="1"/>
    <col min="13591" max="13591" width="3.625" style="226" customWidth="1"/>
    <col min="13592" max="13593" width="1.625" style="226" customWidth="1"/>
    <col min="13594" max="13594" width="3.625" style="226" customWidth="1"/>
    <col min="13595" max="13596" width="1.625" style="226" customWidth="1"/>
    <col min="13597" max="13597" width="3.625" style="226" customWidth="1"/>
    <col min="13598" max="13599" width="1.625" style="226" customWidth="1"/>
    <col min="13600" max="13600" width="3.625" style="226" customWidth="1"/>
    <col min="13601" max="13602" width="1.625" style="226" customWidth="1"/>
    <col min="13603" max="13603" width="3.625" style="226" customWidth="1"/>
    <col min="13604" max="13612" width="1.625" style="226" customWidth="1"/>
    <col min="13613" max="13614" width="5.375" style="226" customWidth="1"/>
    <col min="13615" max="13825" width="1.625" style="226"/>
    <col min="13826" max="13831" width="1.625" style="226" customWidth="1"/>
    <col min="13832" max="13832" width="3.625" style="226" customWidth="1"/>
    <col min="13833" max="13835" width="1.625" style="226" customWidth="1"/>
    <col min="13836" max="13836" width="3.625" style="226" customWidth="1"/>
    <col min="13837" max="13837" width="1.625" style="226" customWidth="1"/>
    <col min="13838" max="13838" width="3.625" style="226" customWidth="1"/>
    <col min="13839" max="13840" width="1.625" style="226" customWidth="1"/>
    <col min="13841" max="13841" width="3.625" style="226" customWidth="1"/>
    <col min="13842" max="13843" width="1.625" style="226" customWidth="1"/>
    <col min="13844" max="13844" width="3.625" style="226" customWidth="1"/>
    <col min="13845" max="13846" width="1.625" style="226" customWidth="1"/>
    <col min="13847" max="13847" width="3.625" style="226" customWidth="1"/>
    <col min="13848" max="13849" width="1.625" style="226" customWidth="1"/>
    <col min="13850" max="13850" width="3.625" style="226" customWidth="1"/>
    <col min="13851" max="13852" width="1.625" style="226" customWidth="1"/>
    <col min="13853" max="13853" width="3.625" style="226" customWidth="1"/>
    <col min="13854" max="13855" width="1.625" style="226" customWidth="1"/>
    <col min="13856" max="13856" width="3.625" style="226" customWidth="1"/>
    <col min="13857" max="13858" width="1.625" style="226" customWidth="1"/>
    <col min="13859" max="13859" width="3.625" style="226" customWidth="1"/>
    <col min="13860" max="13868" width="1.625" style="226" customWidth="1"/>
    <col min="13869" max="13870" width="5.375" style="226" customWidth="1"/>
    <col min="13871" max="14081" width="1.625" style="226"/>
    <col min="14082" max="14087" width="1.625" style="226" customWidth="1"/>
    <col min="14088" max="14088" width="3.625" style="226" customWidth="1"/>
    <col min="14089" max="14091" width="1.625" style="226" customWidth="1"/>
    <col min="14092" max="14092" width="3.625" style="226" customWidth="1"/>
    <col min="14093" max="14093" width="1.625" style="226" customWidth="1"/>
    <col min="14094" max="14094" width="3.625" style="226" customWidth="1"/>
    <col min="14095" max="14096" width="1.625" style="226" customWidth="1"/>
    <col min="14097" max="14097" width="3.625" style="226" customWidth="1"/>
    <col min="14098" max="14099" width="1.625" style="226" customWidth="1"/>
    <col min="14100" max="14100" width="3.625" style="226" customWidth="1"/>
    <col min="14101" max="14102" width="1.625" style="226" customWidth="1"/>
    <col min="14103" max="14103" width="3.625" style="226" customWidth="1"/>
    <col min="14104" max="14105" width="1.625" style="226" customWidth="1"/>
    <col min="14106" max="14106" width="3.625" style="226" customWidth="1"/>
    <col min="14107" max="14108" width="1.625" style="226" customWidth="1"/>
    <col min="14109" max="14109" width="3.625" style="226" customWidth="1"/>
    <col min="14110" max="14111" width="1.625" style="226" customWidth="1"/>
    <col min="14112" max="14112" width="3.625" style="226" customWidth="1"/>
    <col min="14113" max="14114" width="1.625" style="226" customWidth="1"/>
    <col min="14115" max="14115" width="3.625" style="226" customWidth="1"/>
    <col min="14116" max="14124" width="1.625" style="226" customWidth="1"/>
    <col min="14125" max="14126" width="5.375" style="226" customWidth="1"/>
    <col min="14127" max="14337" width="1.625" style="226"/>
    <col min="14338" max="14343" width="1.625" style="226" customWidth="1"/>
    <col min="14344" max="14344" width="3.625" style="226" customWidth="1"/>
    <col min="14345" max="14347" width="1.625" style="226" customWidth="1"/>
    <col min="14348" max="14348" width="3.625" style="226" customWidth="1"/>
    <col min="14349" max="14349" width="1.625" style="226" customWidth="1"/>
    <col min="14350" max="14350" width="3.625" style="226" customWidth="1"/>
    <col min="14351" max="14352" width="1.625" style="226" customWidth="1"/>
    <col min="14353" max="14353" width="3.625" style="226" customWidth="1"/>
    <col min="14354" max="14355" width="1.625" style="226" customWidth="1"/>
    <col min="14356" max="14356" width="3.625" style="226" customWidth="1"/>
    <col min="14357" max="14358" width="1.625" style="226" customWidth="1"/>
    <col min="14359" max="14359" width="3.625" style="226" customWidth="1"/>
    <col min="14360" max="14361" width="1.625" style="226" customWidth="1"/>
    <col min="14362" max="14362" width="3.625" style="226" customWidth="1"/>
    <col min="14363" max="14364" width="1.625" style="226" customWidth="1"/>
    <col min="14365" max="14365" width="3.625" style="226" customWidth="1"/>
    <col min="14366" max="14367" width="1.625" style="226" customWidth="1"/>
    <col min="14368" max="14368" width="3.625" style="226" customWidth="1"/>
    <col min="14369" max="14370" width="1.625" style="226" customWidth="1"/>
    <col min="14371" max="14371" width="3.625" style="226" customWidth="1"/>
    <col min="14372" max="14380" width="1.625" style="226" customWidth="1"/>
    <col min="14381" max="14382" width="5.375" style="226" customWidth="1"/>
    <col min="14383" max="14593" width="1.625" style="226"/>
    <col min="14594" max="14599" width="1.625" style="226" customWidth="1"/>
    <col min="14600" max="14600" width="3.625" style="226" customWidth="1"/>
    <col min="14601" max="14603" width="1.625" style="226" customWidth="1"/>
    <col min="14604" max="14604" width="3.625" style="226" customWidth="1"/>
    <col min="14605" max="14605" width="1.625" style="226" customWidth="1"/>
    <col min="14606" max="14606" width="3.625" style="226" customWidth="1"/>
    <col min="14607" max="14608" width="1.625" style="226" customWidth="1"/>
    <col min="14609" max="14609" width="3.625" style="226" customWidth="1"/>
    <col min="14610" max="14611" width="1.625" style="226" customWidth="1"/>
    <col min="14612" max="14612" width="3.625" style="226" customWidth="1"/>
    <col min="14613" max="14614" width="1.625" style="226" customWidth="1"/>
    <col min="14615" max="14615" width="3.625" style="226" customWidth="1"/>
    <col min="14616" max="14617" width="1.625" style="226" customWidth="1"/>
    <col min="14618" max="14618" width="3.625" style="226" customWidth="1"/>
    <col min="14619" max="14620" width="1.625" style="226" customWidth="1"/>
    <col min="14621" max="14621" width="3.625" style="226" customWidth="1"/>
    <col min="14622" max="14623" width="1.625" style="226" customWidth="1"/>
    <col min="14624" max="14624" width="3.625" style="226" customWidth="1"/>
    <col min="14625" max="14626" width="1.625" style="226" customWidth="1"/>
    <col min="14627" max="14627" width="3.625" style="226" customWidth="1"/>
    <col min="14628" max="14636" width="1.625" style="226" customWidth="1"/>
    <col min="14637" max="14638" width="5.375" style="226" customWidth="1"/>
    <col min="14639" max="14849" width="1.625" style="226"/>
    <col min="14850" max="14855" width="1.625" style="226" customWidth="1"/>
    <col min="14856" max="14856" width="3.625" style="226" customWidth="1"/>
    <col min="14857" max="14859" width="1.625" style="226" customWidth="1"/>
    <col min="14860" max="14860" width="3.625" style="226" customWidth="1"/>
    <col min="14861" max="14861" width="1.625" style="226" customWidth="1"/>
    <col min="14862" max="14862" width="3.625" style="226" customWidth="1"/>
    <col min="14863" max="14864" width="1.625" style="226" customWidth="1"/>
    <col min="14865" max="14865" width="3.625" style="226" customWidth="1"/>
    <col min="14866" max="14867" width="1.625" style="226" customWidth="1"/>
    <col min="14868" max="14868" width="3.625" style="226" customWidth="1"/>
    <col min="14869" max="14870" width="1.625" style="226" customWidth="1"/>
    <col min="14871" max="14871" width="3.625" style="226" customWidth="1"/>
    <col min="14872" max="14873" width="1.625" style="226" customWidth="1"/>
    <col min="14874" max="14874" width="3.625" style="226" customWidth="1"/>
    <col min="14875" max="14876" width="1.625" style="226" customWidth="1"/>
    <col min="14877" max="14877" width="3.625" style="226" customWidth="1"/>
    <col min="14878" max="14879" width="1.625" style="226" customWidth="1"/>
    <col min="14880" max="14880" width="3.625" style="226" customWidth="1"/>
    <col min="14881" max="14882" width="1.625" style="226" customWidth="1"/>
    <col min="14883" max="14883" width="3.625" style="226" customWidth="1"/>
    <col min="14884" max="14892" width="1.625" style="226" customWidth="1"/>
    <col min="14893" max="14894" width="5.375" style="226" customWidth="1"/>
    <col min="14895" max="15105" width="1.625" style="226"/>
    <col min="15106" max="15111" width="1.625" style="226" customWidth="1"/>
    <col min="15112" max="15112" width="3.625" style="226" customWidth="1"/>
    <col min="15113" max="15115" width="1.625" style="226" customWidth="1"/>
    <col min="15116" max="15116" width="3.625" style="226" customWidth="1"/>
    <col min="15117" max="15117" width="1.625" style="226" customWidth="1"/>
    <col min="15118" max="15118" width="3.625" style="226" customWidth="1"/>
    <col min="15119" max="15120" width="1.625" style="226" customWidth="1"/>
    <col min="15121" max="15121" width="3.625" style="226" customWidth="1"/>
    <col min="15122" max="15123" width="1.625" style="226" customWidth="1"/>
    <col min="15124" max="15124" width="3.625" style="226" customWidth="1"/>
    <col min="15125" max="15126" width="1.625" style="226" customWidth="1"/>
    <col min="15127" max="15127" width="3.625" style="226" customWidth="1"/>
    <col min="15128" max="15129" width="1.625" style="226" customWidth="1"/>
    <col min="15130" max="15130" width="3.625" style="226" customWidth="1"/>
    <col min="15131" max="15132" width="1.625" style="226" customWidth="1"/>
    <col min="15133" max="15133" width="3.625" style="226" customWidth="1"/>
    <col min="15134" max="15135" width="1.625" style="226" customWidth="1"/>
    <col min="15136" max="15136" width="3.625" style="226" customWidth="1"/>
    <col min="15137" max="15138" width="1.625" style="226" customWidth="1"/>
    <col min="15139" max="15139" width="3.625" style="226" customWidth="1"/>
    <col min="15140" max="15148" width="1.625" style="226" customWidth="1"/>
    <col min="15149" max="15150" width="5.375" style="226" customWidth="1"/>
    <col min="15151" max="15361" width="1.625" style="226"/>
    <col min="15362" max="15367" width="1.625" style="226" customWidth="1"/>
    <col min="15368" max="15368" width="3.625" style="226" customWidth="1"/>
    <col min="15369" max="15371" width="1.625" style="226" customWidth="1"/>
    <col min="15372" max="15372" width="3.625" style="226" customWidth="1"/>
    <col min="15373" max="15373" width="1.625" style="226" customWidth="1"/>
    <col min="15374" max="15374" width="3.625" style="226" customWidth="1"/>
    <col min="15375" max="15376" width="1.625" style="226" customWidth="1"/>
    <col min="15377" max="15377" width="3.625" style="226" customWidth="1"/>
    <col min="15378" max="15379" width="1.625" style="226" customWidth="1"/>
    <col min="15380" max="15380" width="3.625" style="226" customWidth="1"/>
    <col min="15381" max="15382" width="1.625" style="226" customWidth="1"/>
    <col min="15383" max="15383" width="3.625" style="226" customWidth="1"/>
    <col min="15384" max="15385" width="1.625" style="226" customWidth="1"/>
    <col min="15386" max="15386" width="3.625" style="226" customWidth="1"/>
    <col min="15387" max="15388" width="1.625" style="226" customWidth="1"/>
    <col min="15389" max="15389" width="3.625" style="226" customWidth="1"/>
    <col min="15390" max="15391" width="1.625" style="226" customWidth="1"/>
    <col min="15392" max="15392" width="3.625" style="226" customWidth="1"/>
    <col min="15393" max="15394" width="1.625" style="226" customWidth="1"/>
    <col min="15395" max="15395" width="3.625" style="226" customWidth="1"/>
    <col min="15396" max="15404" width="1.625" style="226" customWidth="1"/>
    <col min="15405" max="15406" width="5.375" style="226" customWidth="1"/>
    <col min="15407" max="15617" width="1.625" style="226"/>
    <col min="15618" max="15623" width="1.625" style="226" customWidth="1"/>
    <col min="15624" max="15624" width="3.625" style="226" customWidth="1"/>
    <col min="15625" max="15627" width="1.625" style="226" customWidth="1"/>
    <col min="15628" max="15628" width="3.625" style="226" customWidth="1"/>
    <col min="15629" max="15629" width="1.625" style="226" customWidth="1"/>
    <col min="15630" max="15630" width="3.625" style="226" customWidth="1"/>
    <col min="15631" max="15632" width="1.625" style="226" customWidth="1"/>
    <col min="15633" max="15633" width="3.625" style="226" customWidth="1"/>
    <col min="15634" max="15635" width="1.625" style="226" customWidth="1"/>
    <col min="15636" max="15636" width="3.625" style="226" customWidth="1"/>
    <col min="15637" max="15638" width="1.625" style="226" customWidth="1"/>
    <col min="15639" max="15639" width="3.625" style="226" customWidth="1"/>
    <col min="15640" max="15641" width="1.625" style="226" customWidth="1"/>
    <col min="15642" max="15642" width="3.625" style="226" customWidth="1"/>
    <col min="15643" max="15644" width="1.625" style="226" customWidth="1"/>
    <col min="15645" max="15645" width="3.625" style="226" customWidth="1"/>
    <col min="15646" max="15647" width="1.625" style="226" customWidth="1"/>
    <col min="15648" max="15648" width="3.625" style="226" customWidth="1"/>
    <col min="15649" max="15650" width="1.625" style="226" customWidth="1"/>
    <col min="15651" max="15651" width="3.625" style="226" customWidth="1"/>
    <col min="15652" max="15660" width="1.625" style="226" customWidth="1"/>
    <col min="15661" max="15662" width="5.375" style="226" customWidth="1"/>
    <col min="15663" max="15873" width="1.625" style="226"/>
    <col min="15874" max="15879" width="1.625" style="226" customWidth="1"/>
    <col min="15880" max="15880" width="3.625" style="226" customWidth="1"/>
    <col min="15881" max="15883" width="1.625" style="226" customWidth="1"/>
    <col min="15884" max="15884" width="3.625" style="226" customWidth="1"/>
    <col min="15885" max="15885" width="1.625" style="226" customWidth="1"/>
    <col min="15886" max="15886" width="3.625" style="226" customWidth="1"/>
    <col min="15887" max="15888" width="1.625" style="226" customWidth="1"/>
    <col min="15889" max="15889" width="3.625" style="226" customWidth="1"/>
    <col min="15890" max="15891" width="1.625" style="226" customWidth="1"/>
    <col min="15892" max="15892" width="3.625" style="226" customWidth="1"/>
    <col min="15893" max="15894" width="1.625" style="226" customWidth="1"/>
    <col min="15895" max="15895" width="3.625" style="226" customWidth="1"/>
    <col min="15896" max="15897" width="1.625" style="226" customWidth="1"/>
    <col min="15898" max="15898" width="3.625" style="226" customWidth="1"/>
    <col min="15899" max="15900" width="1.625" style="226" customWidth="1"/>
    <col min="15901" max="15901" width="3.625" style="226" customWidth="1"/>
    <col min="15902" max="15903" width="1.625" style="226" customWidth="1"/>
    <col min="15904" max="15904" width="3.625" style="226" customWidth="1"/>
    <col min="15905" max="15906" width="1.625" style="226" customWidth="1"/>
    <col min="15907" max="15907" width="3.625" style="226" customWidth="1"/>
    <col min="15908" max="15916" width="1.625" style="226" customWidth="1"/>
    <col min="15917" max="15918" width="5.375" style="226" customWidth="1"/>
    <col min="15919" max="16129" width="1.625" style="226"/>
    <col min="16130" max="16135" width="1.625" style="226" customWidth="1"/>
    <col min="16136" max="16136" width="3.625" style="226" customWidth="1"/>
    <col min="16137" max="16139" width="1.625" style="226" customWidth="1"/>
    <col min="16140" max="16140" width="3.625" style="226" customWidth="1"/>
    <col min="16141" max="16141" width="1.625" style="226" customWidth="1"/>
    <col min="16142" max="16142" width="3.625" style="226" customWidth="1"/>
    <col min="16143" max="16144" width="1.625" style="226" customWidth="1"/>
    <col min="16145" max="16145" width="3.625" style="226" customWidth="1"/>
    <col min="16146" max="16147" width="1.625" style="226" customWidth="1"/>
    <col min="16148" max="16148" width="3.625" style="226" customWidth="1"/>
    <col min="16149" max="16150" width="1.625" style="226" customWidth="1"/>
    <col min="16151" max="16151" width="3.625" style="226" customWidth="1"/>
    <col min="16152" max="16153" width="1.625" style="226" customWidth="1"/>
    <col min="16154" max="16154" width="3.625" style="226" customWidth="1"/>
    <col min="16155" max="16156" width="1.625" style="226" customWidth="1"/>
    <col min="16157" max="16157" width="3.625" style="226" customWidth="1"/>
    <col min="16158" max="16159" width="1.625" style="226" customWidth="1"/>
    <col min="16160" max="16160" width="3.625" style="226" customWidth="1"/>
    <col min="16161" max="16162" width="1.625" style="226" customWidth="1"/>
    <col min="16163" max="16163" width="3.625" style="226" customWidth="1"/>
    <col min="16164" max="16172" width="1.625" style="226" customWidth="1"/>
    <col min="16173" max="16174" width="5.375" style="226" customWidth="1"/>
    <col min="16175" max="16384" width="1.625" style="226"/>
  </cols>
  <sheetData>
    <row r="1" spans="2:46" ht="15.75" customHeight="1" x14ac:dyDescent="0.15">
      <c r="AR1" s="227"/>
      <c r="AS1" s="227"/>
      <c r="AT1" s="227"/>
    </row>
    <row r="2" spans="2:46" ht="27" customHeight="1" x14ac:dyDescent="0.15">
      <c r="B2" s="401" t="s">
        <v>1075</v>
      </c>
      <c r="C2" s="401"/>
      <c r="D2" s="401"/>
      <c r="E2" s="401"/>
      <c r="F2" s="401"/>
      <c r="G2" s="401"/>
      <c r="H2" s="401"/>
      <c r="I2" s="401"/>
      <c r="J2" s="401"/>
      <c r="K2" s="401"/>
      <c r="L2" s="401"/>
      <c r="M2" s="401"/>
      <c r="N2" s="401"/>
      <c r="O2" s="401"/>
      <c r="P2" s="401"/>
      <c r="Q2" s="401"/>
      <c r="R2" s="401"/>
      <c r="S2" s="401"/>
      <c r="T2" s="401"/>
      <c r="U2" s="401"/>
      <c r="V2" s="401"/>
      <c r="W2" s="401"/>
      <c r="X2" s="401"/>
      <c r="Y2" s="401"/>
      <c r="Z2" s="401"/>
      <c r="AA2" s="401"/>
      <c r="AB2" s="401"/>
      <c r="AC2" s="401"/>
      <c r="AD2" s="401"/>
      <c r="AE2" s="401"/>
      <c r="AF2" s="401"/>
      <c r="AG2" s="401"/>
      <c r="AH2" s="401"/>
      <c r="AI2" s="401"/>
      <c r="AJ2" s="401"/>
      <c r="AK2" s="401"/>
      <c r="AL2" s="401"/>
      <c r="AM2" s="401"/>
      <c r="AN2" s="401"/>
      <c r="AO2" s="401"/>
      <c r="AP2" s="401"/>
      <c r="AQ2" s="401"/>
      <c r="AR2" s="401"/>
      <c r="AS2" s="228"/>
      <c r="AT2" s="228"/>
    </row>
    <row r="3" spans="2:46" ht="8.25" customHeight="1" x14ac:dyDescent="0.15">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row>
    <row r="4" spans="2:46" s="233" customFormat="1" ht="16.5" customHeight="1" thickBot="1" x14ac:dyDescent="0.2">
      <c r="B4" s="230"/>
      <c r="C4" s="230"/>
      <c r="D4" s="230"/>
      <c r="E4" s="230"/>
      <c r="F4" s="230"/>
      <c r="G4" s="230"/>
      <c r="H4" s="231"/>
      <c r="I4" s="231"/>
      <c r="J4" s="231"/>
      <c r="K4" s="231"/>
      <c r="L4" s="232"/>
      <c r="M4" s="232"/>
      <c r="N4" s="232"/>
      <c r="O4" s="232"/>
      <c r="P4" s="232"/>
      <c r="Q4" s="232"/>
      <c r="R4" s="232"/>
      <c r="S4" s="232"/>
      <c r="T4" s="232"/>
      <c r="U4" s="232"/>
      <c r="V4" s="232"/>
      <c r="W4" s="232"/>
      <c r="AA4" s="232"/>
      <c r="AB4" s="232"/>
      <c r="AC4" s="232"/>
      <c r="AD4" s="232"/>
      <c r="AE4" s="232"/>
      <c r="AF4" s="232"/>
      <c r="AG4" s="232"/>
      <c r="AH4" s="232"/>
      <c r="AI4" s="232"/>
      <c r="AJ4" s="232"/>
      <c r="AK4" s="232"/>
      <c r="AL4" s="232"/>
      <c r="AM4" s="232"/>
      <c r="AN4" s="232"/>
      <c r="AO4" s="232"/>
      <c r="AP4" s="232"/>
      <c r="AQ4" s="232"/>
      <c r="AR4" s="227" t="s">
        <v>1076</v>
      </c>
      <c r="AS4" s="227"/>
      <c r="AT4" s="227"/>
    </row>
    <row r="5" spans="2:46" s="235" customFormat="1" ht="15" customHeight="1" x14ac:dyDescent="0.15">
      <c r="B5" s="402" t="s">
        <v>1077</v>
      </c>
      <c r="C5" s="403"/>
      <c r="D5" s="404"/>
      <c r="E5" s="411" t="s">
        <v>1078</v>
      </c>
      <c r="F5" s="403"/>
      <c r="G5" s="412"/>
      <c r="H5" s="404"/>
      <c r="I5" s="411" t="s">
        <v>1079</v>
      </c>
      <c r="J5" s="412"/>
      <c r="K5" s="412"/>
      <c r="L5" s="404"/>
      <c r="M5" s="411" t="s">
        <v>1080</v>
      </c>
      <c r="N5" s="404"/>
      <c r="O5" s="415" t="s">
        <v>1081</v>
      </c>
      <c r="P5" s="416"/>
      <c r="Q5" s="416"/>
      <c r="R5" s="415" t="s">
        <v>1082</v>
      </c>
      <c r="S5" s="416"/>
      <c r="T5" s="416"/>
      <c r="U5" s="415" t="s">
        <v>1083</v>
      </c>
      <c r="V5" s="416"/>
      <c r="W5" s="416"/>
      <c r="X5" s="417"/>
      <c r="Y5" s="417"/>
      <c r="Z5" s="417"/>
      <c r="AA5" s="415" t="s">
        <v>1084</v>
      </c>
      <c r="AB5" s="416"/>
      <c r="AC5" s="416"/>
      <c r="AD5" s="418" t="s">
        <v>1085</v>
      </c>
      <c r="AE5" s="419"/>
      <c r="AF5" s="419"/>
      <c r="AG5" s="415" t="s">
        <v>1086</v>
      </c>
      <c r="AH5" s="419"/>
      <c r="AI5" s="419"/>
      <c r="AJ5" s="418" t="s">
        <v>1087</v>
      </c>
      <c r="AK5" s="418"/>
      <c r="AL5" s="418"/>
      <c r="AM5" s="420"/>
      <c r="AN5" s="420"/>
      <c r="AO5" s="420"/>
      <c r="AP5" s="420"/>
      <c r="AQ5" s="420"/>
      <c r="AR5" s="421"/>
      <c r="AS5" s="234"/>
      <c r="AT5" s="234"/>
    </row>
    <row r="6" spans="2:46" s="235" customFormat="1" ht="15" customHeight="1" x14ac:dyDescent="0.15">
      <c r="B6" s="405"/>
      <c r="C6" s="406"/>
      <c r="D6" s="407"/>
      <c r="E6" s="413"/>
      <c r="F6" s="406"/>
      <c r="G6" s="406"/>
      <c r="H6" s="407"/>
      <c r="I6" s="413"/>
      <c r="J6" s="406"/>
      <c r="K6" s="406"/>
      <c r="L6" s="407"/>
      <c r="M6" s="413"/>
      <c r="N6" s="407"/>
      <c r="O6" s="422" t="s">
        <v>1088</v>
      </c>
      <c r="P6" s="423"/>
      <c r="Q6" s="423"/>
      <c r="R6" s="422" t="s">
        <v>1089</v>
      </c>
      <c r="S6" s="423"/>
      <c r="T6" s="423"/>
      <c r="U6" s="422" t="s">
        <v>1090</v>
      </c>
      <c r="V6" s="423"/>
      <c r="W6" s="423"/>
      <c r="X6" s="422" t="s">
        <v>1091</v>
      </c>
      <c r="Y6" s="423"/>
      <c r="Z6" s="423"/>
      <c r="AA6" s="425" t="s">
        <v>1092</v>
      </c>
      <c r="AB6" s="423"/>
      <c r="AC6" s="423"/>
      <c r="AD6" s="425" t="s">
        <v>1093</v>
      </c>
      <c r="AE6" s="426"/>
      <c r="AF6" s="426"/>
      <c r="AG6" s="425" t="s">
        <v>1094</v>
      </c>
      <c r="AH6" s="426"/>
      <c r="AI6" s="426"/>
      <c r="AJ6" s="425" t="s">
        <v>1095</v>
      </c>
      <c r="AK6" s="426"/>
      <c r="AL6" s="426"/>
      <c r="AM6" s="425" t="s">
        <v>1096</v>
      </c>
      <c r="AN6" s="426"/>
      <c r="AO6" s="426"/>
      <c r="AP6" s="433" t="s">
        <v>1097</v>
      </c>
      <c r="AQ6" s="434"/>
      <c r="AR6" s="435"/>
      <c r="AS6" s="236"/>
      <c r="AT6" s="236"/>
    </row>
    <row r="7" spans="2:46" s="235" customFormat="1" ht="12.95" customHeight="1" thickBot="1" x14ac:dyDescent="0.2">
      <c r="B7" s="408"/>
      <c r="C7" s="409"/>
      <c r="D7" s="410"/>
      <c r="E7" s="414"/>
      <c r="F7" s="409"/>
      <c r="G7" s="409"/>
      <c r="H7" s="410"/>
      <c r="I7" s="414"/>
      <c r="J7" s="409"/>
      <c r="K7" s="409"/>
      <c r="L7" s="410"/>
      <c r="M7" s="414"/>
      <c r="N7" s="410"/>
      <c r="O7" s="424"/>
      <c r="P7" s="424"/>
      <c r="Q7" s="424"/>
      <c r="R7" s="424"/>
      <c r="S7" s="424"/>
      <c r="T7" s="424"/>
      <c r="U7" s="424"/>
      <c r="V7" s="424"/>
      <c r="W7" s="424"/>
      <c r="X7" s="424"/>
      <c r="Y7" s="424"/>
      <c r="Z7" s="424"/>
      <c r="AA7" s="424"/>
      <c r="AB7" s="424"/>
      <c r="AC7" s="424"/>
      <c r="AD7" s="427"/>
      <c r="AE7" s="427"/>
      <c r="AF7" s="427"/>
      <c r="AG7" s="427"/>
      <c r="AH7" s="427"/>
      <c r="AI7" s="427"/>
      <c r="AJ7" s="428"/>
      <c r="AK7" s="427"/>
      <c r="AL7" s="427"/>
      <c r="AM7" s="428"/>
      <c r="AN7" s="427"/>
      <c r="AO7" s="427"/>
      <c r="AP7" s="436"/>
      <c r="AQ7" s="436"/>
      <c r="AR7" s="437"/>
      <c r="AS7" s="236"/>
      <c r="AT7" s="236"/>
    </row>
    <row r="8" spans="2:46" s="235" customFormat="1" ht="15" customHeight="1" x14ac:dyDescent="0.15">
      <c r="B8" s="438">
        <v>1</v>
      </c>
      <c r="C8" s="439"/>
      <c r="D8" s="440"/>
      <c r="E8" s="441"/>
      <c r="F8" s="442"/>
      <c r="G8" s="442"/>
      <c r="H8" s="440"/>
      <c r="I8" s="441"/>
      <c r="J8" s="442"/>
      <c r="K8" s="442"/>
      <c r="L8" s="440"/>
      <c r="M8" s="441"/>
      <c r="N8" s="440"/>
      <c r="O8" s="429" t="s">
        <v>625</v>
      </c>
      <c r="P8" s="430"/>
      <c r="Q8" s="431"/>
      <c r="R8" s="429" t="s">
        <v>625</v>
      </c>
      <c r="S8" s="430"/>
      <c r="T8" s="431"/>
      <c r="U8" s="429" t="s">
        <v>625</v>
      </c>
      <c r="V8" s="430"/>
      <c r="W8" s="431"/>
      <c r="X8" s="429" t="s">
        <v>625</v>
      </c>
      <c r="Y8" s="430"/>
      <c r="Z8" s="431"/>
      <c r="AA8" s="429" t="s">
        <v>625</v>
      </c>
      <c r="AB8" s="430"/>
      <c r="AC8" s="431"/>
      <c r="AD8" s="429" t="s">
        <v>625</v>
      </c>
      <c r="AE8" s="430"/>
      <c r="AF8" s="431"/>
      <c r="AG8" s="429" t="s">
        <v>625</v>
      </c>
      <c r="AH8" s="430"/>
      <c r="AI8" s="431"/>
      <c r="AJ8" s="429" t="s">
        <v>625</v>
      </c>
      <c r="AK8" s="430"/>
      <c r="AL8" s="431"/>
      <c r="AM8" s="429" t="s">
        <v>625</v>
      </c>
      <c r="AN8" s="430"/>
      <c r="AO8" s="431"/>
      <c r="AP8" s="429" t="s">
        <v>625</v>
      </c>
      <c r="AQ8" s="430"/>
      <c r="AR8" s="432"/>
      <c r="AS8" s="234"/>
      <c r="AT8" s="234"/>
    </row>
    <row r="9" spans="2:46" s="235" customFormat="1" ht="15" customHeight="1" x14ac:dyDescent="0.15">
      <c r="B9" s="447">
        <v>2</v>
      </c>
      <c r="C9" s="448"/>
      <c r="D9" s="449"/>
      <c r="E9" s="450"/>
      <c r="F9" s="451"/>
      <c r="G9" s="451"/>
      <c r="H9" s="452"/>
      <c r="I9" s="450"/>
      <c r="J9" s="451"/>
      <c r="K9" s="451"/>
      <c r="L9" s="452"/>
      <c r="M9" s="450"/>
      <c r="N9" s="452"/>
      <c r="O9" s="443" t="s">
        <v>625</v>
      </c>
      <c r="P9" s="444"/>
      <c r="Q9" s="446"/>
      <c r="R9" s="443" t="s">
        <v>625</v>
      </c>
      <c r="S9" s="444"/>
      <c r="T9" s="446"/>
      <c r="U9" s="443" t="s">
        <v>625</v>
      </c>
      <c r="V9" s="444"/>
      <c r="W9" s="446"/>
      <c r="X9" s="443" t="s">
        <v>625</v>
      </c>
      <c r="Y9" s="444"/>
      <c r="Z9" s="446"/>
      <c r="AA9" s="443" t="s">
        <v>625</v>
      </c>
      <c r="AB9" s="444"/>
      <c r="AC9" s="446"/>
      <c r="AD9" s="443" t="s">
        <v>625</v>
      </c>
      <c r="AE9" s="444"/>
      <c r="AF9" s="446"/>
      <c r="AG9" s="443" t="s">
        <v>625</v>
      </c>
      <c r="AH9" s="444"/>
      <c r="AI9" s="446"/>
      <c r="AJ9" s="443" t="s">
        <v>625</v>
      </c>
      <c r="AK9" s="444"/>
      <c r="AL9" s="446"/>
      <c r="AM9" s="443" t="s">
        <v>625</v>
      </c>
      <c r="AN9" s="444"/>
      <c r="AO9" s="446"/>
      <c r="AP9" s="443" t="s">
        <v>625</v>
      </c>
      <c r="AQ9" s="444"/>
      <c r="AR9" s="445"/>
      <c r="AS9" s="236"/>
      <c r="AT9" s="236"/>
    </row>
    <row r="10" spans="2:46" s="235" customFormat="1" ht="15" customHeight="1" x14ac:dyDescent="0.15">
      <c r="B10" s="447">
        <v>3</v>
      </c>
      <c r="C10" s="448"/>
      <c r="D10" s="449"/>
      <c r="E10" s="450"/>
      <c r="F10" s="451"/>
      <c r="G10" s="451"/>
      <c r="H10" s="452"/>
      <c r="I10" s="450"/>
      <c r="J10" s="451"/>
      <c r="K10" s="451"/>
      <c r="L10" s="452"/>
      <c r="M10" s="450"/>
      <c r="N10" s="452"/>
      <c r="O10" s="443" t="s">
        <v>625</v>
      </c>
      <c r="P10" s="444"/>
      <c r="Q10" s="446"/>
      <c r="R10" s="443" t="s">
        <v>625</v>
      </c>
      <c r="S10" s="444"/>
      <c r="T10" s="446"/>
      <c r="U10" s="443" t="s">
        <v>625</v>
      </c>
      <c r="V10" s="444"/>
      <c r="W10" s="446"/>
      <c r="X10" s="443" t="s">
        <v>625</v>
      </c>
      <c r="Y10" s="444"/>
      <c r="Z10" s="446"/>
      <c r="AA10" s="443" t="s">
        <v>625</v>
      </c>
      <c r="AB10" s="444"/>
      <c r="AC10" s="446"/>
      <c r="AD10" s="443" t="s">
        <v>625</v>
      </c>
      <c r="AE10" s="444"/>
      <c r="AF10" s="446"/>
      <c r="AG10" s="443" t="s">
        <v>625</v>
      </c>
      <c r="AH10" s="444"/>
      <c r="AI10" s="446"/>
      <c r="AJ10" s="443" t="s">
        <v>625</v>
      </c>
      <c r="AK10" s="444"/>
      <c r="AL10" s="446"/>
      <c r="AM10" s="443" t="s">
        <v>625</v>
      </c>
      <c r="AN10" s="444"/>
      <c r="AO10" s="446"/>
      <c r="AP10" s="443" t="s">
        <v>625</v>
      </c>
      <c r="AQ10" s="444"/>
      <c r="AR10" s="445"/>
      <c r="AS10" s="236"/>
      <c r="AT10" s="236"/>
    </row>
    <row r="11" spans="2:46" s="235" customFormat="1" ht="15" customHeight="1" x14ac:dyDescent="0.15">
      <c r="B11" s="447">
        <v>4</v>
      </c>
      <c r="C11" s="448"/>
      <c r="D11" s="449"/>
      <c r="E11" s="450"/>
      <c r="F11" s="451"/>
      <c r="G11" s="451"/>
      <c r="H11" s="452"/>
      <c r="I11" s="450"/>
      <c r="J11" s="451"/>
      <c r="K11" s="451"/>
      <c r="L11" s="452"/>
      <c r="M11" s="450"/>
      <c r="N11" s="452"/>
      <c r="O11" s="443" t="s">
        <v>625</v>
      </c>
      <c r="P11" s="444"/>
      <c r="Q11" s="446"/>
      <c r="R11" s="443" t="s">
        <v>625</v>
      </c>
      <c r="S11" s="444"/>
      <c r="T11" s="446"/>
      <c r="U11" s="443" t="s">
        <v>625</v>
      </c>
      <c r="V11" s="444"/>
      <c r="W11" s="446"/>
      <c r="X11" s="443" t="s">
        <v>625</v>
      </c>
      <c r="Y11" s="444"/>
      <c r="Z11" s="446"/>
      <c r="AA11" s="443" t="s">
        <v>625</v>
      </c>
      <c r="AB11" s="444"/>
      <c r="AC11" s="446"/>
      <c r="AD11" s="443" t="s">
        <v>625</v>
      </c>
      <c r="AE11" s="444"/>
      <c r="AF11" s="446"/>
      <c r="AG11" s="443" t="s">
        <v>625</v>
      </c>
      <c r="AH11" s="444"/>
      <c r="AI11" s="446"/>
      <c r="AJ11" s="443" t="s">
        <v>625</v>
      </c>
      <c r="AK11" s="444"/>
      <c r="AL11" s="446"/>
      <c r="AM11" s="443" t="s">
        <v>625</v>
      </c>
      <c r="AN11" s="444"/>
      <c r="AO11" s="446"/>
      <c r="AP11" s="443" t="s">
        <v>625</v>
      </c>
      <c r="AQ11" s="444"/>
      <c r="AR11" s="445"/>
      <c r="AS11" s="236"/>
      <c r="AT11" s="236"/>
    </row>
    <row r="12" spans="2:46" s="235" customFormat="1" ht="15" customHeight="1" x14ac:dyDescent="0.15">
      <c r="B12" s="447">
        <v>5</v>
      </c>
      <c r="C12" s="448"/>
      <c r="D12" s="449"/>
      <c r="E12" s="450"/>
      <c r="F12" s="451"/>
      <c r="G12" s="451"/>
      <c r="H12" s="452"/>
      <c r="I12" s="450"/>
      <c r="J12" s="451"/>
      <c r="K12" s="451"/>
      <c r="L12" s="452"/>
      <c r="M12" s="450"/>
      <c r="N12" s="452"/>
      <c r="O12" s="443" t="s">
        <v>625</v>
      </c>
      <c r="P12" s="444"/>
      <c r="Q12" s="446"/>
      <c r="R12" s="443" t="s">
        <v>625</v>
      </c>
      <c r="S12" s="444"/>
      <c r="T12" s="446"/>
      <c r="U12" s="443" t="s">
        <v>625</v>
      </c>
      <c r="V12" s="444"/>
      <c r="W12" s="446"/>
      <c r="X12" s="443" t="s">
        <v>625</v>
      </c>
      <c r="Y12" s="444"/>
      <c r="Z12" s="446"/>
      <c r="AA12" s="443" t="s">
        <v>625</v>
      </c>
      <c r="AB12" s="444"/>
      <c r="AC12" s="446"/>
      <c r="AD12" s="443" t="s">
        <v>625</v>
      </c>
      <c r="AE12" s="444"/>
      <c r="AF12" s="446"/>
      <c r="AG12" s="443" t="s">
        <v>625</v>
      </c>
      <c r="AH12" s="444"/>
      <c r="AI12" s="446"/>
      <c r="AJ12" s="443" t="s">
        <v>625</v>
      </c>
      <c r="AK12" s="444"/>
      <c r="AL12" s="446"/>
      <c r="AM12" s="443" t="s">
        <v>625</v>
      </c>
      <c r="AN12" s="444"/>
      <c r="AO12" s="446"/>
      <c r="AP12" s="443" t="s">
        <v>625</v>
      </c>
      <c r="AQ12" s="444"/>
      <c r="AR12" s="445"/>
      <c r="AS12" s="236"/>
      <c r="AT12" s="236"/>
    </row>
    <row r="13" spans="2:46" s="235" customFormat="1" ht="15" customHeight="1" x14ac:dyDescent="0.15">
      <c r="B13" s="447">
        <v>6</v>
      </c>
      <c r="C13" s="448"/>
      <c r="D13" s="449"/>
      <c r="E13" s="450"/>
      <c r="F13" s="451"/>
      <c r="G13" s="451"/>
      <c r="H13" s="452"/>
      <c r="I13" s="450"/>
      <c r="J13" s="451"/>
      <c r="K13" s="451"/>
      <c r="L13" s="452"/>
      <c r="M13" s="450"/>
      <c r="N13" s="452"/>
      <c r="O13" s="443" t="s">
        <v>625</v>
      </c>
      <c r="P13" s="444"/>
      <c r="Q13" s="446"/>
      <c r="R13" s="443" t="s">
        <v>625</v>
      </c>
      <c r="S13" s="444"/>
      <c r="T13" s="446"/>
      <c r="U13" s="443" t="s">
        <v>625</v>
      </c>
      <c r="V13" s="444"/>
      <c r="W13" s="446"/>
      <c r="X13" s="443" t="s">
        <v>625</v>
      </c>
      <c r="Y13" s="444"/>
      <c r="Z13" s="446"/>
      <c r="AA13" s="443" t="s">
        <v>625</v>
      </c>
      <c r="AB13" s="444"/>
      <c r="AC13" s="446"/>
      <c r="AD13" s="443" t="s">
        <v>625</v>
      </c>
      <c r="AE13" s="444"/>
      <c r="AF13" s="446"/>
      <c r="AG13" s="443" t="s">
        <v>625</v>
      </c>
      <c r="AH13" s="444"/>
      <c r="AI13" s="446"/>
      <c r="AJ13" s="443" t="s">
        <v>625</v>
      </c>
      <c r="AK13" s="444"/>
      <c r="AL13" s="446"/>
      <c r="AM13" s="443" t="s">
        <v>625</v>
      </c>
      <c r="AN13" s="444"/>
      <c r="AO13" s="446"/>
      <c r="AP13" s="443" t="s">
        <v>625</v>
      </c>
      <c r="AQ13" s="444"/>
      <c r="AR13" s="445"/>
      <c r="AS13" s="236"/>
      <c r="AT13" s="236"/>
    </row>
    <row r="14" spans="2:46" s="235" customFormat="1" ht="15" customHeight="1" x14ac:dyDescent="0.15">
      <c r="B14" s="447">
        <v>7</v>
      </c>
      <c r="C14" s="448"/>
      <c r="D14" s="449"/>
      <c r="E14" s="450"/>
      <c r="F14" s="451"/>
      <c r="G14" s="451"/>
      <c r="H14" s="452"/>
      <c r="I14" s="450"/>
      <c r="J14" s="451"/>
      <c r="K14" s="451"/>
      <c r="L14" s="452"/>
      <c r="M14" s="450"/>
      <c r="N14" s="452"/>
      <c r="O14" s="443" t="s">
        <v>625</v>
      </c>
      <c r="P14" s="444"/>
      <c r="Q14" s="446"/>
      <c r="R14" s="443" t="s">
        <v>625</v>
      </c>
      <c r="S14" s="444"/>
      <c r="T14" s="446"/>
      <c r="U14" s="443" t="s">
        <v>625</v>
      </c>
      <c r="V14" s="444"/>
      <c r="W14" s="446"/>
      <c r="X14" s="443" t="s">
        <v>625</v>
      </c>
      <c r="Y14" s="444"/>
      <c r="Z14" s="446"/>
      <c r="AA14" s="443" t="s">
        <v>625</v>
      </c>
      <c r="AB14" s="444"/>
      <c r="AC14" s="446"/>
      <c r="AD14" s="443" t="s">
        <v>625</v>
      </c>
      <c r="AE14" s="444"/>
      <c r="AF14" s="446"/>
      <c r="AG14" s="443" t="s">
        <v>625</v>
      </c>
      <c r="AH14" s="444"/>
      <c r="AI14" s="446"/>
      <c r="AJ14" s="443" t="s">
        <v>625</v>
      </c>
      <c r="AK14" s="444"/>
      <c r="AL14" s="446"/>
      <c r="AM14" s="443" t="s">
        <v>625</v>
      </c>
      <c r="AN14" s="444"/>
      <c r="AO14" s="446"/>
      <c r="AP14" s="443" t="s">
        <v>625</v>
      </c>
      <c r="AQ14" s="444"/>
      <c r="AR14" s="445"/>
      <c r="AS14" s="236"/>
      <c r="AT14" s="236"/>
    </row>
    <row r="15" spans="2:46" s="235" customFormat="1" ht="15" customHeight="1" x14ac:dyDescent="0.15">
      <c r="B15" s="447">
        <v>8</v>
      </c>
      <c r="C15" s="448"/>
      <c r="D15" s="449"/>
      <c r="E15" s="450"/>
      <c r="F15" s="451"/>
      <c r="G15" s="451"/>
      <c r="H15" s="452"/>
      <c r="I15" s="450"/>
      <c r="J15" s="451"/>
      <c r="K15" s="451"/>
      <c r="L15" s="452"/>
      <c r="M15" s="450"/>
      <c r="N15" s="452"/>
      <c r="O15" s="443" t="s">
        <v>625</v>
      </c>
      <c r="P15" s="444"/>
      <c r="Q15" s="446"/>
      <c r="R15" s="443" t="s">
        <v>625</v>
      </c>
      <c r="S15" s="444"/>
      <c r="T15" s="446"/>
      <c r="U15" s="443" t="s">
        <v>625</v>
      </c>
      <c r="V15" s="444"/>
      <c r="W15" s="446"/>
      <c r="X15" s="443" t="s">
        <v>625</v>
      </c>
      <c r="Y15" s="444"/>
      <c r="Z15" s="446"/>
      <c r="AA15" s="443" t="s">
        <v>625</v>
      </c>
      <c r="AB15" s="444"/>
      <c r="AC15" s="446"/>
      <c r="AD15" s="443" t="s">
        <v>625</v>
      </c>
      <c r="AE15" s="444"/>
      <c r="AF15" s="446"/>
      <c r="AG15" s="443" t="s">
        <v>625</v>
      </c>
      <c r="AH15" s="444"/>
      <c r="AI15" s="446"/>
      <c r="AJ15" s="443" t="s">
        <v>625</v>
      </c>
      <c r="AK15" s="444"/>
      <c r="AL15" s="446"/>
      <c r="AM15" s="443" t="s">
        <v>625</v>
      </c>
      <c r="AN15" s="444"/>
      <c r="AO15" s="446"/>
      <c r="AP15" s="443" t="s">
        <v>625</v>
      </c>
      <c r="AQ15" s="444"/>
      <c r="AR15" s="445"/>
      <c r="AS15" s="236"/>
      <c r="AT15" s="236"/>
    </row>
    <row r="16" spans="2:46" s="235" customFormat="1" ht="15" customHeight="1" x14ac:dyDescent="0.15">
      <c r="B16" s="447">
        <v>9</v>
      </c>
      <c r="C16" s="448"/>
      <c r="D16" s="449"/>
      <c r="E16" s="450"/>
      <c r="F16" s="451"/>
      <c r="G16" s="451"/>
      <c r="H16" s="452"/>
      <c r="I16" s="450"/>
      <c r="J16" s="451"/>
      <c r="K16" s="451"/>
      <c r="L16" s="452"/>
      <c r="M16" s="450"/>
      <c r="N16" s="452"/>
      <c r="O16" s="443" t="s">
        <v>625</v>
      </c>
      <c r="P16" s="444"/>
      <c r="Q16" s="446"/>
      <c r="R16" s="443" t="s">
        <v>625</v>
      </c>
      <c r="S16" s="444"/>
      <c r="T16" s="446"/>
      <c r="U16" s="443" t="s">
        <v>625</v>
      </c>
      <c r="V16" s="444"/>
      <c r="W16" s="446"/>
      <c r="X16" s="443" t="s">
        <v>625</v>
      </c>
      <c r="Y16" s="444"/>
      <c r="Z16" s="446"/>
      <c r="AA16" s="443" t="s">
        <v>625</v>
      </c>
      <c r="AB16" s="444"/>
      <c r="AC16" s="446"/>
      <c r="AD16" s="443" t="s">
        <v>625</v>
      </c>
      <c r="AE16" s="444"/>
      <c r="AF16" s="446"/>
      <c r="AG16" s="443" t="s">
        <v>625</v>
      </c>
      <c r="AH16" s="444"/>
      <c r="AI16" s="446"/>
      <c r="AJ16" s="443" t="s">
        <v>625</v>
      </c>
      <c r="AK16" s="444"/>
      <c r="AL16" s="446"/>
      <c r="AM16" s="443" t="s">
        <v>625</v>
      </c>
      <c r="AN16" s="444"/>
      <c r="AO16" s="446"/>
      <c r="AP16" s="443" t="s">
        <v>625</v>
      </c>
      <c r="AQ16" s="444"/>
      <c r="AR16" s="445"/>
      <c r="AS16" s="236"/>
      <c r="AT16" s="236"/>
    </row>
    <row r="17" spans="2:46" s="235" customFormat="1" ht="15" customHeight="1" x14ac:dyDescent="0.15">
      <c r="B17" s="447">
        <v>10</v>
      </c>
      <c r="C17" s="448"/>
      <c r="D17" s="449"/>
      <c r="E17" s="450"/>
      <c r="F17" s="451"/>
      <c r="G17" s="451"/>
      <c r="H17" s="452"/>
      <c r="I17" s="450"/>
      <c r="J17" s="451"/>
      <c r="K17" s="451"/>
      <c r="L17" s="452"/>
      <c r="M17" s="450"/>
      <c r="N17" s="452"/>
      <c r="O17" s="443" t="s">
        <v>625</v>
      </c>
      <c r="P17" s="444"/>
      <c r="Q17" s="446"/>
      <c r="R17" s="443" t="s">
        <v>625</v>
      </c>
      <c r="S17" s="444"/>
      <c r="T17" s="446"/>
      <c r="U17" s="443" t="s">
        <v>625</v>
      </c>
      <c r="V17" s="444"/>
      <c r="W17" s="446"/>
      <c r="X17" s="443" t="s">
        <v>625</v>
      </c>
      <c r="Y17" s="444"/>
      <c r="Z17" s="446"/>
      <c r="AA17" s="443" t="s">
        <v>625</v>
      </c>
      <c r="AB17" s="444"/>
      <c r="AC17" s="446"/>
      <c r="AD17" s="443" t="s">
        <v>625</v>
      </c>
      <c r="AE17" s="444"/>
      <c r="AF17" s="446"/>
      <c r="AG17" s="443" t="s">
        <v>625</v>
      </c>
      <c r="AH17" s="444"/>
      <c r="AI17" s="446"/>
      <c r="AJ17" s="443" t="s">
        <v>625</v>
      </c>
      <c r="AK17" s="444"/>
      <c r="AL17" s="446"/>
      <c r="AM17" s="443" t="s">
        <v>625</v>
      </c>
      <c r="AN17" s="444"/>
      <c r="AO17" s="446"/>
      <c r="AP17" s="443" t="s">
        <v>625</v>
      </c>
      <c r="AQ17" s="444"/>
      <c r="AR17" s="445"/>
      <c r="AS17" s="236"/>
      <c r="AT17" s="236"/>
    </row>
    <row r="18" spans="2:46" s="235" customFormat="1" ht="15" customHeight="1" x14ac:dyDescent="0.15">
      <c r="B18" s="447">
        <v>11</v>
      </c>
      <c r="C18" s="448"/>
      <c r="D18" s="449"/>
      <c r="E18" s="450"/>
      <c r="F18" s="451"/>
      <c r="G18" s="451"/>
      <c r="H18" s="452"/>
      <c r="I18" s="450"/>
      <c r="J18" s="451"/>
      <c r="K18" s="451"/>
      <c r="L18" s="452"/>
      <c r="M18" s="450"/>
      <c r="N18" s="452"/>
      <c r="O18" s="443" t="s">
        <v>625</v>
      </c>
      <c r="P18" s="444"/>
      <c r="Q18" s="446"/>
      <c r="R18" s="443" t="s">
        <v>625</v>
      </c>
      <c r="S18" s="444"/>
      <c r="T18" s="446"/>
      <c r="U18" s="443" t="s">
        <v>625</v>
      </c>
      <c r="V18" s="444"/>
      <c r="W18" s="446"/>
      <c r="X18" s="443" t="s">
        <v>625</v>
      </c>
      <c r="Y18" s="444"/>
      <c r="Z18" s="446"/>
      <c r="AA18" s="443" t="s">
        <v>625</v>
      </c>
      <c r="AB18" s="444"/>
      <c r="AC18" s="446"/>
      <c r="AD18" s="443" t="s">
        <v>625</v>
      </c>
      <c r="AE18" s="444"/>
      <c r="AF18" s="446"/>
      <c r="AG18" s="443" t="s">
        <v>625</v>
      </c>
      <c r="AH18" s="444"/>
      <c r="AI18" s="446"/>
      <c r="AJ18" s="443" t="s">
        <v>625</v>
      </c>
      <c r="AK18" s="444"/>
      <c r="AL18" s="446"/>
      <c r="AM18" s="443" t="s">
        <v>625</v>
      </c>
      <c r="AN18" s="444"/>
      <c r="AO18" s="446"/>
      <c r="AP18" s="443" t="s">
        <v>625</v>
      </c>
      <c r="AQ18" s="444"/>
      <c r="AR18" s="445"/>
      <c r="AS18" s="236"/>
      <c r="AT18" s="236"/>
    </row>
    <row r="19" spans="2:46" s="235" customFormat="1" ht="15" customHeight="1" x14ac:dyDescent="0.15">
      <c r="B19" s="447">
        <v>12</v>
      </c>
      <c r="C19" s="448"/>
      <c r="D19" s="449"/>
      <c r="E19" s="450"/>
      <c r="F19" s="451"/>
      <c r="G19" s="451"/>
      <c r="H19" s="452"/>
      <c r="I19" s="450"/>
      <c r="J19" s="451"/>
      <c r="K19" s="451"/>
      <c r="L19" s="452"/>
      <c r="M19" s="450"/>
      <c r="N19" s="452"/>
      <c r="O19" s="443" t="s">
        <v>625</v>
      </c>
      <c r="P19" s="444"/>
      <c r="Q19" s="446"/>
      <c r="R19" s="443" t="s">
        <v>625</v>
      </c>
      <c r="S19" s="444"/>
      <c r="T19" s="446"/>
      <c r="U19" s="443" t="s">
        <v>625</v>
      </c>
      <c r="V19" s="444"/>
      <c r="W19" s="446"/>
      <c r="X19" s="443" t="s">
        <v>625</v>
      </c>
      <c r="Y19" s="444"/>
      <c r="Z19" s="446"/>
      <c r="AA19" s="443" t="s">
        <v>625</v>
      </c>
      <c r="AB19" s="444"/>
      <c r="AC19" s="446"/>
      <c r="AD19" s="443" t="s">
        <v>625</v>
      </c>
      <c r="AE19" s="444"/>
      <c r="AF19" s="446"/>
      <c r="AG19" s="443" t="s">
        <v>625</v>
      </c>
      <c r="AH19" s="444"/>
      <c r="AI19" s="446"/>
      <c r="AJ19" s="443" t="s">
        <v>625</v>
      </c>
      <c r="AK19" s="444"/>
      <c r="AL19" s="446"/>
      <c r="AM19" s="443" t="s">
        <v>625</v>
      </c>
      <c r="AN19" s="444"/>
      <c r="AO19" s="446"/>
      <c r="AP19" s="443" t="s">
        <v>625</v>
      </c>
      <c r="AQ19" s="444"/>
      <c r="AR19" s="445"/>
      <c r="AS19" s="236"/>
      <c r="AT19" s="236"/>
    </row>
    <row r="20" spans="2:46" s="235" customFormat="1" ht="15" customHeight="1" x14ac:dyDescent="0.15">
      <c r="B20" s="447">
        <v>13</v>
      </c>
      <c r="C20" s="448"/>
      <c r="D20" s="449"/>
      <c r="E20" s="450"/>
      <c r="F20" s="451"/>
      <c r="G20" s="451"/>
      <c r="H20" s="452"/>
      <c r="I20" s="450"/>
      <c r="J20" s="451"/>
      <c r="K20" s="451"/>
      <c r="L20" s="452"/>
      <c r="M20" s="450"/>
      <c r="N20" s="452"/>
      <c r="O20" s="443" t="s">
        <v>625</v>
      </c>
      <c r="P20" s="444"/>
      <c r="Q20" s="446"/>
      <c r="R20" s="443" t="s">
        <v>625</v>
      </c>
      <c r="S20" s="444"/>
      <c r="T20" s="446"/>
      <c r="U20" s="443" t="s">
        <v>625</v>
      </c>
      <c r="V20" s="444"/>
      <c r="W20" s="446"/>
      <c r="X20" s="443" t="s">
        <v>625</v>
      </c>
      <c r="Y20" s="444"/>
      <c r="Z20" s="446"/>
      <c r="AA20" s="443" t="s">
        <v>625</v>
      </c>
      <c r="AB20" s="444"/>
      <c r="AC20" s="446"/>
      <c r="AD20" s="443" t="s">
        <v>625</v>
      </c>
      <c r="AE20" s="444"/>
      <c r="AF20" s="446"/>
      <c r="AG20" s="443" t="s">
        <v>625</v>
      </c>
      <c r="AH20" s="444"/>
      <c r="AI20" s="446"/>
      <c r="AJ20" s="443" t="s">
        <v>625</v>
      </c>
      <c r="AK20" s="444"/>
      <c r="AL20" s="446"/>
      <c r="AM20" s="443" t="s">
        <v>625</v>
      </c>
      <c r="AN20" s="444"/>
      <c r="AO20" s="446"/>
      <c r="AP20" s="443" t="s">
        <v>625</v>
      </c>
      <c r="AQ20" s="444"/>
      <c r="AR20" s="445"/>
      <c r="AS20" s="236"/>
      <c r="AT20" s="236"/>
    </row>
    <row r="21" spans="2:46" s="235" customFormat="1" ht="15" customHeight="1" x14ac:dyDescent="0.15">
      <c r="B21" s="447">
        <v>14</v>
      </c>
      <c r="C21" s="448"/>
      <c r="D21" s="449"/>
      <c r="E21" s="450"/>
      <c r="F21" s="451"/>
      <c r="G21" s="451"/>
      <c r="H21" s="452"/>
      <c r="I21" s="450"/>
      <c r="J21" s="451"/>
      <c r="K21" s="451"/>
      <c r="L21" s="452"/>
      <c r="M21" s="450"/>
      <c r="N21" s="452"/>
      <c r="O21" s="443" t="s">
        <v>625</v>
      </c>
      <c r="P21" s="444"/>
      <c r="Q21" s="446"/>
      <c r="R21" s="443" t="s">
        <v>625</v>
      </c>
      <c r="S21" s="444"/>
      <c r="T21" s="446"/>
      <c r="U21" s="443" t="s">
        <v>625</v>
      </c>
      <c r="V21" s="444"/>
      <c r="W21" s="446"/>
      <c r="X21" s="443" t="s">
        <v>625</v>
      </c>
      <c r="Y21" s="444"/>
      <c r="Z21" s="446"/>
      <c r="AA21" s="443" t="s">
        <v>625</v>
      </c>
      <c r="AB21" s="444"/>
      <c r="AC21" s="446"/>
      <c r="AD21" s="443" t="s">
        <v>625</v>
      </c>
      <c r="AE21" s="444"/>
      <c r="AF21" s="446"/>
      <c r="AG21" s="443" t="s">
        <v>625</v>
      </c>
      <c r="AH21" s="444"/>
      <c r="AI21" s="446"/>
      <c r="AJ21" s="443" t="s">
        <v>625</v>
      </c>
      <c r="AK21" s="444"/>
      <c r="AL21" s="446"/>
      <c r="AM21" s="443" t="s">
        <v>625</v>
      </c>
      <c r="AN21" s="444"/>
      <c r="AO21" s="446"/>
      <c r="AP21" s="443" t="s">
        <v>625</v>
      </c>
      <c r="AQ21" s="444"/>
      <c r="AR21" s="445"/>
      <c r="AS21" s="236"/>
      <c r="AT21" s="236"/>
    </row>
    <row r="22" spans="2:46" s="235" customFormat="1" ht="15" customHeight="1" x14ac:dyDescent="0.15">
      <c r="B22" s="447">
        <v>15</v>
      </c>
      <c r="C22" s="448"/>
      <c r="D22" s="449"/>
      <c r="E22" s="450"/>
      <c r="F22" s="451"/>
      <c r="G22" s="451"/>
      <c r="H22" s="452"/>
      <c r="I22" s="450"/>
      <c r="J22" s="451"/>
      <c r="K22" s="451"/>
      <c r="L22" s="452"/>
      <c r="M22" s="450"/>
      <c r="N22" s="452"/>
      <c r="O22" s="443" t="s">
        <v>625</v>
      </c>
      <c r="P22" s="444"/>
      <c r="Q22" s="446"/>
      <c r="R22" s="443" t="s">
        <v>625</v>
      </c>
      <c r="S22" s="444"/>
      <c r="T22" s="446"/>
      <c r="U22" s="443" t="s">
        <v>625</v>
      </c>
      <c r="V22" s="444"/>
      <c r="W22" s="446"/>
      <c r="X22" s="443" t="s">
        <v>625</v>
      </c>
      <c r="Y22" s="444"/>
      <c r="Z22" s="446"/>
      <c r="AA22" s="443" t="s">
        <v>625</v>
      </c>
      <c r="AB22" s="444"/>
      <c r="AC22" s="446"/>
      <c r="AD22" s="443" t="s">
        <v>625</v>
      </c>
      <c r="AE22" s="444"/>
      <c r="AF22" s="446"/>
      <c r="AG22" s="443" t="s">
        <v>625</v>
      </c>
      <c r="AH22" s="444"/>
      <c r="AI22" s="446"/>
      <c r="AJ22" s="443" t="s">
        <v>625</v>
      </c>
      <c r="AK22" s="444"/>
      <c r="AL22" s="446"/>
      <c r="AM22" s="443" t="s">
        <v>625</v>
      </c>
      <c r="AN22" s="444"/>
      <c r="AO22" s="446"/>
      <c r="AP22" s="443" t="s">
        <v>625</v>
      </c>
      <c r="AQ22" s="444"/>
      <c r="AR22" s="445"/>
      <c r="AS22" s="236"/>
      <c r="AT22" s="236"/>
    </row>
    <row r="23" spans="2:46" s="235" customFormat="1" ht="15" customHeight="1" x14ac:dyDescent="0.15">
      <c r="B23" s="447">
        <v>16</v>
      </c>
      <c r="C23" s="448"/>
      <c r="D23" s="449"/>
      <c r="E23" s="450"/>
      <c r="F23" s="451"/>
      <c r="G23" s="451"/>
      <c r="H23" s="452"/>
      <c r="I23" s="450"/>
      <c r="J23" s="451"/>
      <c r="K23" s="451"/>
      <c r="L23" s="452"/>
      <c r="M23" s="450"/>
      <c r="N23" s="452"/>
      <c r="O23" s="443" t="s">
        <v>625</v>
      </c>
      <c r="P23" s="444"/>
      <c r="Q23" s="446"/>
      <c r="R23" s="443" t="s">
        <v>625</v>
      </c>
      <c r="S23" s="444"/>
      <c r="T23" s="446"/>
      <c r="U23" s="443" t="s">
        <v>625</v>
      </c>
      <c r="V23" s="444"/>
      <c r="W23" s="446"/>
      <c r="X23" s="443" t="s">
        <v>625</v>
      </c>
      <c r="Y23" s="444"/>
      <c r="Z23" s="446"/>
      <c r="AA23" s="443" t="s">
        <v>625</v>
      </c>
      <c r="AB23" s="444"/>
      <c r="AC23" s="446"/>
      <c r="AD23" s="443" t="s">
        <v>625</v>
      </c>
      <c r="AE23" s="444"/>
      <c r="AF23" s="446"/>
      <c r="AG23" s="443" t="s">
        <v>625</v>
      </c>
      <c r="AH23" s="444"/>
      <c r="AI23" s="446"/>
      <c r="AJ23" s="443" t="s">
        <v>625</v>
      </c>
      <c r="AK23" s="444"/>
      <c r="AL23" s="446"/>
      <c r="AM23" s="443" t="s">
        <v>625</v>
      </c>
      <c r="AN23" s="444"/>
      <c r="AO23" s="446"/>
      <c r="AP23" s="443" t="s">
        <v>625</v>
      </c>
      <c r="AQ23" s="444"/>
      <c r="AR23" s="445"/>
      <c r="AS23" s="236"/>
      <c r="AT23" s="236"/>
    </row>
    <row r="24" spans="2:46" s="235" customFormat="1" ht="15" customHeight="1" x14ac:dyDescent="0.15">
      <c r="B24" s="447">
        <v>17</v>
      </c>
      <c r="C24" s="448"/>
      <c r="D24" s="449"/>
      <c r="E24" s="450"/>
      <c r="F24" s="451"/>
      <c r="G24" s="451"/>
      <c r="H24" s="452"/>
      <c r="I24" s="450"/>
      <c r="J24" s="451"/>
      <c r="K24" s="451"/>
      <c r="L24" s="452"/>
      <c r="M24" s="450"/>
      <c r="N24" s="452"/>
      <c r="O24" s="443" t="s">
        <v>625</v>
      </c>
      <c r="P24" s="444"/>
      <c r="Q24" s="446"/>
      <c r="R24" s="443" t="s">
        <v>625</v>
      </c>
      <c r="S24" s="444"/>
      <c r="T24" s="446"/>
      <c r="U24" s="443" t="s">
        <v>625</v>
      </c>
      <c r="V24" s="444"/>
      <c r="W24" s="446"/>
      <c r="X24" s="443" t="s">
        <v>625</v>
      </c>
      <c r="Y24" s="444"/>
      <c r="Z24" s="446"/>
      <c r="AA24" s="443" t="s">
        <v>625</v>
      </c>
      <c r="AB24" s="444"/>
      <c r="AC24" s="446"/>
      <c r="AD24" s="443" t="s">
        <v>625</v>
      </c>
      <c r="AE24" s="444"/>
      <c r="AF24" s="446"/>
      <c r="AG24" s="443" t="s">
        <v>625</v>
      </c>
      <c r="AH24" s="444"/>
      <c r="AI24" s="446"/>
      <c r="AJ24" s="443" t="s">
        <v>625</v>
      </c>
      <c r="AK24" s="444"/>
      <c r="AL24" s="446"/>
      <c r="AM24" s="443" t="s">
        <v>625</v>
      </c>
      <c r="AN24" s="444"/>
      <c r="AO24" s="446"/>
      <c r="AP24" s="443" t="s">
        <v>625</v>
      </c>
      <c r="AQ24" s="444"/>
      <c r="AR24" s="445"/>
      <c r="AS24" s="236"/>
      <c r="AT24" s="236"/>
    </row>
    <row r="25" spans="2:46" s="235" customFormat="1" ht="15" customHeight="1" x14ac:dyDescent="0.15">
      <c r="B25" s="447">
        <v>18</v>
      </c>
      <c r="C25" s="448"/>
      <c r="D25" s="449"/>
      <c r="E25" s="450"/>
      <c r="F25" s="451"/>
      <c r="G25" s="451"/>
      <c r="H25" s="452"/>
      <c r="I25" s="450"/>
      <c r="J25" s="451"/>
      <c r="K25" s="451"/>
      <c r="L25" s="452"/>
      <c r="M25" s="450"/>
      <c r="N25" s="452"/>
      <c r="O25" s="443" t="s">
        <v>625</v>
      </c>
      <c r="P25" s="444"/>
      <c r="Q25" s="446"/>
      <c r="R25" s="443" t="s">
        <v>625</v>
      </c>
      <c r="S25" s="444"/>
      <c r="T25" s="446"/>
      <c r="U25" s="443" t="s">
        <v>625</v>
      </c>
      <c r="V25" s="444"/>
      <c r="W25" s="446"/>
      <c r="X25" s="443" t="s">
        <v>625</v>
      </c>
      <c r="Y25" s="444"/>
      <c r="Z25" s="446"/>
      <c r="AA25" s="443" t="s">
        <v>625</v>
      </c>
      <c r="AB25" s="444"/>
      <c r="AC25" s="446"/>
      <c r="AD25" s="443" t="s">
        <v>625</v>
      </c>
      <c r="AE25" s="444"/>
      <c r="AF25" s="446"/>
      <c r="AG25" s="443" t="s">
        <v>625</v>
      </c>
      <c r="AH25" s="444"/>
      <c r="AI25" s="446"/>
      <c r="AJ25" s="443" t="s">
        <v>625</v>
      </c>
      <c r="AK25" s="444"/>
      <c r="AL25" s="446"/>
      <c r="AM25" s="443" t="s">
        <v>625</v>
      </c>
      <c r="AN25" s="444"/>
      <c r="AO25" s="446"/>
      <c r="AP25" s="443" t="s">
        <v>625</v>
      </c>
      <c r="AQ25" s="444"/>
      <c r="AR25" s="445"/>
      <c r="AS25" s="236"/>
      <c r="AT25" s="236"/>
    </row>
    <row r="26" spans="2:46" s="235" customFormat="1" ht="15" customHeight="1" x14ac:dyDescent="0.15">
      <c r="B26" s="447">
        <v>19</v>
      </c>
      <c r="C26" s="448"/>
      <c r="D26" s="449"/>
      <c r="E26" s="450"/>
      <c r="F26" s="451"/>
      <c r="G26" s="451"/>
      <c r="H26" s="452"/>
      <c r="I26" s="450"/>
      <c r="J26" s="451"/>
      <c r="K26" s="451"/>
      <c r="L26" s="452"/>
      <c r="M26" s="450"/>
      <c r="N26" s="452"/>
      <c r="O26" s="443" t="s">
        <v>625</v>
      </c>
      <c r="P26" s="444"/>
      <c r="Q26" s="446"/>
      <c r="R26" s="443" t="s">
        <v>625</v>
      </c>
      <c r="S26" s="444"/>
      <c r="T26" s="446"/>
      <c r="U26" s="443" t="s">
        <v>625</v>
      </c>
      <c r="V26" s="444"/>
      <c r="W26" s="446"/>
      <c r="X26" s="443" t="s">
        <v>625</v>
      </c>
      <c r="Y26" s="444"/>
      <c r="Z26" s="446"/>
      <c r="AA26" s="443" t="s">
        <v>625</v>
      </c>
      <c r="AB26" s="444"/>
      <c r="AC26" s="446"/>
      <c r="AD26" s="443" t="s">
        <v>625</v>
      </c>
      <c r="AE26" s="444"/>
      <c r="AF26" s="446"/>
      <c r="AG26" s="443" t="s">
        <v>625</v>
      </c>
      <c r="AH26" s="444"/>
      <c r="AI26" s="446"/>
      <c r="AJ26" s="443" t="s">
        <v>625</v>
      </c>
      <c r="AK26" s="444"/>
      <c r="AL26" s="446"/>
      <c r="AM26" s="443" t="s">
        <v>625</v>
      </c>
      <c r="AN26" s="444"/>
      <c r="AO26" s="446"/>
      <c r="AP26" s="443" t="s">
        <v>625</v>
      </c>
      <c r="AQ26" s="444"/>
      <c r="AR26" s="445"/>
      <c r="AS26" s="236"/>
      <c r="AT26" s="236"/>
    </row>
    <row r="27" spans="2:46" s="235" customFormat="1" ht="15" customHeight="1" x14ac:dyDescent="0.15">
      <c r="B27" s="447">
        <v>20</v>
      </c>
      <c r="C27" s="448"/>
      <c r="D27" s="449"/>
      <c r="E27" s="450"/>
      <c r="F27" s="451"/>
      <c r="G27" s="451"/>
      <c r="H27" s="452"/>
      <c r="I27" s="450"/>
      <c r="J27" s="451"/>
      <c r="K27" s="451"/>
      <c r="L27" s="452"/>
      <c r="M27" s="450"/>
      <c r="N27" s="452"/>
      <c r="O27" s="443" t="s">
        <v>625</v>
      </c>
      <c r="P27" s="444"/>
      <c r="Q27" s="446"/>
      <c r="R27" s="443" t="s">
        <v>625</v>
      </c>
      <c r="S27" s="444"/>
      <c r="T27" s="446"/>
      <c r="U27" s="443" t="s">
        <v>625</v>
      </c>
      <c r="V27" s="444"/>
      <c r="W27" s="446"/>
      <c r="X27" s="443" t="s">
        <v>625</v>
      </c>
      <c r="Y27" s="444"/>
      <c r="Z27" s="446"/>
      <c r="AA27" s="443" t="s">
        <v>625</v>
      </c>
      <c r="AB27" s="444"/>
      <c r="AC27" s="446"/>
      <c r="AD27" s="443" t="s">
        <v>625</v>
      </c>
      <c r="AE27" s="444"/>
      <c r="AF27" s="446"/>
      <c r="AG27" s="443" t="s">
        <v>625</v>
      </c>
      <c r="AH27" s="444"/>
      <c r="AI27" s="446"/>
      <c r="AJ27" s="443" t="s">
        <v>625</v>
      </c>
      <c r="AK27" s="444"/>
      <c r="AL27" s="446"/>
      <c r="AM27" s="443" t="s">
        <v>625</v>
      </c>
      <c r="AN27" s="444"/>
      <c r="AO27" s="446"/>
      <c r="AP27" s="443" t="s">
        <v>625</v>
      </c>
      <c r="AQ27" s="444"/>
      <c r="AR27" s="445"/>
      <c r="AS27" s="236"/>
      <c r="AT27" s="236"/>
    </row>
    <row r="28" spans="2:46" s="235" customFormat="1" ht="15" customHeight="1" x14ac:dyDescent="0.15">
      <c r="B28" s="447">
        <v>21</v>
      </c>
      <c r="C28" s="448"/>
      <c r="D28" s="449"/>
      <c r="E28" s="450"/>
      <c r="F28" s="451"/>
      <c r="G28" s="451"/>
      <c r="H28" s="452"/>
      <c r="I28" s="450"/>
      <c r="J28" s="451"/>
      <c r="K28" s="451"/>
      <c r="L28" s="452"/>
      <c r="M28" s="450"/>
      <c r="N28" s="452"/>
      <c r="O28" s="443" t="s">
        <v>625</v>
      </c>
      <c r="P28" s="444"/>
      <c r="Q28" s="446"/>
      <c r="R28" s="443" t="s">
        <v>625</v>
      </c>
      <c r="S28" s="444"/>
      <c r="T28" s="446"/>
      <c r="U28" s="443" t="s">
        <v>625</v>
      </c>
      <c r="V28" s="444"/>
      <c r="W28" s="446"/>
      <c r="X28" s="443" t="s">
        <v>625</v>
      </c>
      <c r="Y28" s="444"/>
      <c r="Z28" s="446"/>
      <c r="AA28" s="443" t="s">
        <v>625</v>
      </c>
      <c r="AB28" s="444"/>
      <c r="AC28" s="446"/>
      <c r="AD28" s="443" t="s">
        <v>625</v>
      </c>
      <c r="AE28" s="444"/>
      <c r="AF28" s="446"/>
      <c r="AG28" s="443" t="s">
        <v>625</v>
      </c>
      <c r="AH28" s="444"/>
      <c r="AI28" s="446"/>
      <c r="AJ28" s="443" t="s">
        <v>625</v>
      </c>
      <c r="AK28" s="444"/>
      <c r="AL28" s="446"/>
      <c r="AM28" s="443" t="s">
        <v>625</v>
      </c>
      <c r="AN28" s="444"/>
      <c r="AO28" s="446"/>
      <c r="AP28" s="443" t="s">
        <v>625</v>
      </c>
      <c r="AQ28" s="444"/>
      <c r="AR28" s="445"/>
      <c r="AS28" s="236"/>
      <c r="AT28" s="236"/>
    </row>
    <row r="29" spans="2:46" s="235" customFormat="1" ht="15" customHeight="1" x14ac:dyDescent="0.15">
      <c r="B29" s="447">
        <v>22</v>
      </c>
      <c r="C29" s="448"/>
      <c r="D29" s="449"/>
      <c r="E29" s="450"/>
      <c r="F29" s="451"/>
      <c r="G29" s="451"/>
      <c r="H29" s="452"/>
      <c r="I29" s="450"/>
      <c r="J29" s="451"/>
      <c r="K29" s="451"/>
      <c r="L29" s="452"/>
      <c r="M29" s="450"/>
      <c r="N29" s="452"/>
      <c r="O29" s="443" t="s">
        <v>625</v>
      </c>
      <c r="P29" s="444"/>
      <c r="Q29" s="446"/>
      <c r="R29" s="443" t="s">
        <v>625</v>
      </c>
      <c r="S29" s="444"/>
      <c r="T29" s="446"/>
      <c r="U29" s="443" t="s">
        <v>625</v>
      </c>
      <c r="V29" s="444"/>
      <c r="W29" s="446"/>
      <c r="X29" s="443" t="s">
        <v>625</v>
      </c>
      <c r="Y29" s="444"/>
      <c r="Z29" s="446"/>
      <c r="AA29" s="443" t="s">
        <v>625</v>
      </c>
      <c r="AB29" s="444"/>
      <c r="AC29" s="446"/>
      <c r="AD29" s="443" t="s">
        <v>625</v>
      </c>
      <c r="AE29" s="444"/>
      <c r="AF29" s="446"/>
      <c r="AG29" s="443" t="s">
        <v>625</v>
      </c>
      <c r="AH29" s="444"/>
      <c r="AI29" s="446"/>
      <c r="AJ29" s="443" t="s">
        <v>625</v>
      </c>
      <c r="AK29" s="444"/>
      <c r="AL29" s="446"/>
      <c r="AM29" s="443" t="s">
        <v>625</v>
      </c>
      <c r="AN29" s="444"/>
      <c r="AO29" s="446"/>
      <c r="AP29" s="443" t="s">
        <v>625</v>
      </c>
      <c r="AQ29" s="444"/>
      <c r="AR29" s="445"/>
      <c r="AS29" s="236"/>
      <c r="AT29" s="236"/>
    </row>
    <row r="30" spans="2:46" s="235" customFormat="1" ht="15" customHeight="1" x14ac:dyDescent="0.15">
      <c r="B30" s="447">
        <v>23</v>
      </c>
      <c r="C30" s="448"/>
      <c r="D30" s="449"/>
      <c r="E30" s="450"/>
      <c r="F30" s="451"/>
      <c r="G30" s="451"/>
      <c r="H30" s="452"/>
      <c r="I30" s="450"/>
      <c r="J30" s="451"/>
      <c r="K30" s="451"/>
      <c r="L30" s="452"/>
      <c r="M30" s="450"/>
      <c r="N30" s="452"/>
      <c r="O30" s="443" t="s">
        <v>625</v>
      </c>
      <c r="P30" s="444"/>
      <c r="Q30" s="446"/>
      <c r="R30" s="443" t="s">
        <v>625</v>
      </c>
      <c r="S30" s="444"/>
      <c r="T30" s="446"/>
      <c r="U30" s="443" t="s">
        <v>625</v>
      </c>
      <c r="V30" s="444"/>
      <c r="W30" s="446"/>
      <c r="X30" s="443" t="s">
        <v>625</v>
      </c>
      <c r="Y30" s="444"/>
      <c r="Z30" s="446"/>
      <c r="AA30" s="443" t="s">
        <v>625</v>
      </c>
      <c r="AB30" s="444"/>
      <c r="AC30" s="446"/>
      <c r="AD30" s="443" t="s">
        <v>625</v>
      </c>
      <c r="AE30" s="444"/>
      <c r="AF30" s="446"/>
      <c r="AG30" s="443" t="s">
        <v>625</v>
      </c>
      <c r="AH30" s="444"/>
      <c r="AI30" s="446"/>
      <c r="AJ30" s="443" t="s">
        <v>625</v>
      </c>
      <c r="AK30" s="444"/>
      <c r="AL30" s="446"/>
      <c r="AM30" s="443" t="s">
        <v>625</v>
      </c>
      <c r="AN30" s="444"/>
      <c r="AO30" s="446"/>
      <c r="AP30" s="443" t="s">
        <v>625</v>
      </c>
      <c r="AQ30" s="444"/>
      <c r="AR30" s="445"/>
      <c r="AS30" s="236"/>
      <c r="AT30" s="236"/>
    </row>
    <row r="31" spans="2:46" s="235" customFormat="1" ht="15" customHeight="1" x14ac:dyDescent="0.15">
      <c r="B31" s="447">
        <v>24</v>
      </c>
      <c r="C31" s="448"/>
      <c r="D31" s="449"/>
      <c r="E31" s="450"/>
      <c r="F31" s="451"/>
      <c r="G31" s="451"/>
      <c r="H31" s="452"/>
      <c r="I31" s="450"/>
      <c r="J31" s="451"/>
      <c r="K31" s="451"/>
      <c r="L31" s="452"/>
      <c r="M31" s="450"/>
      <c r="N31" s="452"/>
      <c r="O31" s="443" t="s">
        <v>625</v>
      </c>
      <c r="P31" s="444"/>
      <c r="Q31" s="446"/>
      <c r="R31" s="443" t="s">
        <v>625</v>
      </c>
      <c r="S31" s="444"/>
      <c r="T31" s="446"/>
      <c r="U31" s="443" t="s">
        <v>625</v>
      </c>
      <c r="V31" s="444"/>
      <c r="W31" s="446"/>
      <c r="X31" s="443" t="s">
        <v>625</v>
      </c>
      <c r="Y31" s="444"/>
      <c r="Z31" s="446"/>
      <c r="AA31" s="443" t="s">
        <v>625</v>
      </c>
      <c r="AB31" s="444"/>
      <c r="AC31" s="446"/>
      <c r="AD31" s="443" t="s">
        <v>625</v>
      </c>
      <c r="AE31" s="444"/>
      <c r="AF31" s="446"/>
      <c r="AG31" s="443" t="s">
        <v>625</v>
      </c>
      <c r="AH31" s="444"/>
      <c r="AI31" s="446"/>
      <c r="AJ31" s="443" t="s">
        <v>625</v>
      </c>
      <c r="AK31" s="444"/>
      <c r="AL31" s="446"/>
      <c r="AM31" s="443" t="s">
        <v>625</v>
      </c>
      <c r="AN31" s="444"/>
      <c r="AO31" s="446"/>
      <c r="AP31" s="443" t="s">
        <v>625</v>
      </c>
      <c r="AQ31" s="444"/>
      <c r="AR31" s="445"/>
      <c r="AS31" s="236"/>
      <c r="AT31" s="236"/>
    </row>
    <row r="32" spans="2:46" s="235" customFormat="1" ht="15" customHeight="1" x14ac:dyDescent="0.15">
      <c r="B32" s="447">
        <v>25</v>
      </c>
      <c r="C32" s="448"/>
      <c r="D32" s="449"/>
      <c r="E32" s="450"/>
      <c r="F32" s="451"/>
      <c r="G32" s="451"/>
      <c r="H32" s="452"/>
      <c r="I32" s="450"/>
      <c r="J32" s="451"/>
      <c r="K32" s="451"/>
      <c r="L32" s="452"/>
      <c r="M32" s="450"/>
      <c r="N32" s="452"/>
      <c r="O32" s="443" t="s">
        <v>625</v>
      </c>
      <c r="P32" s="444"/>
      <c r="Q32" s="446"/>
      <c r="R32" s="443" t="s">
        <v>625</v>
      </c>
      <c r="S32" s="444"/>
      <c r="T32" s="446"/>
      <c r="U32" s="443" t="s">
        <v>625</v>
      </c>
      <c r="V32" s="444"/>
      <c r="W32" s="446"/>
      <c r="X32" s="443" t="s">
        <v>625</v>
      </c>
      <c r="Y32" s="444"/>
      <c r="Z32" s="446"/>
      <c r="AA32" s="443" t="s">
        <v>625</v>
      </c>
      <c r="AB32" s="444"/>
      <c r="AC32" s="446"/>
      <c r="AD32" s="443" t="s">
        <v>625</v>
      </c>
      <c r="AE32" s="444"/>
      <c r="AF32" s="446"/>
      <c r="AG32" s="443" t="s">
        <v>625</v>
      </c>
      <c r="AH32" s="444"/>
      <c r="AI32" s="446"/>
      <c r="AJ32" s="443" t="s">
        <v>625</v>
      </c>
      <c r="AK32" s="444"/>
      <c r="AL32" s="446"/>
      <c r="AM32" s="443" t="s">
        <v>625</v>
      </c>
      <c r="AN32" s="444"/>
      <c r="AO32" s="446"/>
      <c r="AP32" s="443" t="s">
        <v>625</v>
      </c>
      <c r="AQ32" s="444"/>
      <c r="AR32" s="445"/>
      <c r="AS32" s="236"/>
      <c r="AT32" s="236"/>
    </row>
    <row r="33" spans="2:46" s="235" customFormat="1" ht="15" customHeight="1" x14ac:dyDescent="0.15">
      <c r="B33" s="447">
        <v>26</v>
      </c>
      <c r="C33" s="448"/>
      <c r="D33" s="449"/>
      <c r="E33" s="450"/>
      <c r="F33" s="451"/>
      <c r="G33" s="451"/>
      <c r="H33" s="452"/>
      <c r="I33" s="450"/>
      <c r="J33" s="451"/>
      <c r="K33" s="451"/>
      <c r="L33" s="452"/>
      <c r="M33" s="450"/>
      <c r="N33" s="452"/>
      <c r="O33" s="443" t="s">
        <v>625</v>
      </c>
      <c r="P33" s="444"/>
      <c r="Q33" s="446"/>
      <c r="R33" s="443" t="s">
        <v>625</v>
      </c>
      <c r="S33" s="444"/>
      <c r="T33" s="446"/>
      <c r="U33" s="443" t="s">
        <v>625</v>
      </c>
      <c r="V33" s="444"/>
      <c r="W33" s="446"/>
      <c r="X33" s="443" t="s">
        <v>625</v>
      </c>
      <c r="Y33" s="444"/>
      <c r="Z33" s="446"/>
      <c r="AA33" s="443" t="s">
        <v>625</v>
      </c>
      <c r="AB33" s="444"/>
      <c r="AC33" s="446"/>
      <c r="AD33" s="443" t="s">
        <v>625</v>
      </c>
      <c r="AE33" s="444"/>
      <c r="AF33" s="446"/>
      <c r="AG33" s="443" t="s">
        <v>625</v>
      </c>
      <c r="AH33" s="444"/>
      <c r="AI33" s="446"/>
      <c r="AJ33" s="443" t="s">
        <v>625</v>
      </c>
      <c r="AK33" s="444"/>
      <c r="AL33" s="446"/>
      <c r="AM33" s="443" t="s">
        <v>625</v>
      </c>
      <c r="AN33" s="444"/>
      <c r="AO33" s="446"/>
      <c r="AP33" s="443" t="s">
        <v>625</v>
      </c>
      <c r="AQ33" s="444"/>
      <c r="AR33" s="445"/>
      <c r="AS33" s="236"/>
      <c r="AT33" s="236"/>
    </row>
    <row r="34" spans="2:46" s="235" customFormat="1" ht="15" customHeight="1" x14ac:dyDescent="0.15">
      <c r="B34" s="447">
        <v>27</v>
      </c>
      <c r="C34" s="448"/>
      <c r="D34" s="449"/>
      <c r="E34" s="450"/>
      <c r="F34" s="451"/>
      <c r="G34" s="451"/>
      <c r="H34" s="452"/>
      <c r="I34" s="450"/>
      <c r="J34" s="451"/>
      <c r="K34" s="451"/>
      <c r="L34" s="452"/>
      <c r="M34" s="450"/>
      <c r="N34" s="452"/>
      <c r="O34" s="443" t="s">
        <v>625</v>
      </c>
      <c r="P34" s="444"/>
      <c r="Q34" s="446"/>
      <c r="R34" s="443" t="s">
        <v>625</v>
      </c>
      <c r="S34" s="444"/>
      <c r="T34" s="446"/>
      <c r="U34" s="443" t="s">
        <v>625</v>
      </c>
      <c r="V34" s="444"/>
      <c r="W34" s="446"/>
      <c r="X34" s="443" t="s">
        <v>625</v>
      </c>
      <c r="Y34" s="444"/>
      <c r="Z34" s="446"/>
      <c r="AA34" s="443" t="s">
        <v>625</v>
      </c>
      <c r="AB34" s="444"/>
      <c r="AC34" s="446"/>
      <c r="AD34" s="443" t="s">
        <v>625</v>
      </c>
      <c r="AE34" s="444"/>
      <c r="AF34" s="446"/>
      <c r="AG34" s="443" t="s">
        <v>625</v>
      </c>
      <c r="AH34" s="444"/>
      <c r="AI34" s="446"/>
      <c r="AJ34" s="443" t="s">
        <v>625</v>
      </c>
      <c r="AK34" s="444"/>
      <c r="AL34" s="446"/>
      <c r="AM34" s="443" t="s">
        <v>625</v>
      </c>
      <c r="AN34" s="444"/>
      <c r="AO34" s="446"/>
      <c r="AP34" s="443" t="s">
        <v>625</v>
      </c>
      <c r="AQ34" s="444"/>
      <c r="AR34" s="445"/>
      <c r="AS34" s="236"/>
      <c r="AT34" s="236"/>
    </row>
    <row r="35" spans="2:46" s="235" customFormat="1" ht="15" customHeight="1" x14ac:dyDescent="0.15">
      <c r="B35" s="447">
        <v>28</v>
      </c>
      <c r="C35" s="448"/>
      <c r="D35" s="449"/>
      <c r="E35" s="450"/>
      <c r="F35" s="451"/>
      <c r="G35" s="451"/>
      <c r="H35" s="452"/>
      <c r="I35" s="450"/>
      <c r="J35" s="451"/>
      <c r="K35" s="451"/>
      <c r="L35" s="452"/>
      <c r="M35" s="450"/>
      <c r="N35" s="452"/>
      <c r="O35" s="443" t="s">
        <v>625</v>
      </c>
      <c r="P35" s="444"/>
      <c r="Q35" s="446"/>
      <c r="R35" s="443" t="s">
        <v>625</v>
      </c>
      <c r="S35" s="444"/>
      <c r="T35" s="446"/>
      <c r="U35" s="443" t="s">
        <v>625</v>
      </c>
      <c r="V35" s="444"/>
      <c r="W35" s="446"/>
      <c r="X35" s="443" t="s">
        <v>625</v>
      </c>
      <c r="Y35" s="444"/>
      <c r="Z35" s="446"/>
      <c r="AA35" s="443" t="s">
        <v>625</v>
      </c>
      <c r="AB35" s="444"/>
      <c r="AC35" s="446"/>
      <c r="AD35" s="443" t="s">
        <v>625</v>
      </c>
      <c r="AE35" s="444"/>
      <c r="AF35" s="446"/>
      <c r="AG35" s="443" t="s">
        <v>625</v>
      </c>
      <c r="AH35" s="444"/>
      <c r="AI35" s="446"/>
      <c r="AJ35" s="443" t="s">
        <v>625</v>
      </c>
      <c r="AK35" s="444"/>
      <c r="AL35" s="446"/>
      <c r="AM35" s="443" t="s">
        <v>625</v>
      </c>
      <c r="AN35" s="444"/>
      <c r="AO35" s="446"/>
      <c r="AP35" s="443" t="s">
        <v>625</v>
      </c>
      <c r="AQ35" s="444"/>
      <c r="AR35" s="445"/>
      <c r="AS35" s="236"/>
      <c r="AT35" s="236"/>
    </row>
    <row r="36" spans="2:46" s="235" customFormat="1" ht="15" customHeight="1" x14ac:dyDescent="0.15">
      <c r="B36" s="447">
        <v>29</v>
      </c>
      <c r="C36" s="448"/>
      <c r="D36" s="449"/>
      <c r="E36" s="450"/>
      <c r="F36" s="451"/>
      <c r="G36" s="451"/>
      <c r="H36" s="452"/>
      <c r="I36" s="450"/>
      <c r="J36" s="451"/>
      <c r="K36" s="451"/>
      <c r="L36" s="452"/>
      <c r="M36" s="450"/>
      <c r="N36" s="452"/>
      <c r="O36" s="443" t="s">
        <v>625</v>
      </c>
      <c r="P36" s="444"/>
      <c r="Q36" s="446"/>
      <c r="R36" s="443" t="s">
        <v>625</v>
      </c>
      <c r="S36" s="444"/>
      <c r="T36" s="446"/>
      <c r="U36" s="443" t="s">
        <v>625</v>
      </c>
      <c r="V36" s="444"/>
      <c r="W36" s="446"/>
      <c r="X36" s="443" t="s">
        <v>625</v>
      </c>
      <c r="Y36" s="444"/>
      <c r="Z36" s="446"/>
      <c r="AA36" s="443" t="s">
        <v>625</v>
      </c>
      <c r="AB36" s="444"/>
      <c r="AC36" s="446"/>
      <c r="AD36" s="443" t="s">
        <v>625</v>
      </c>
      <c r="AE36" s="444"/>
      <c r="AF36" s="446"/>
      <c r="AG36" s="443" t="s">
        <v>625</v>
      </c>
      <c r="AH36" s="444"/>
      <c r="AI36" s="446"/>
      <c r="AJ36" s="443" t="s">
        <v>625</v>
      </c>
      <c r="AK36" s="444"/>
      <c r="AL36" s="446"/>
      <c r="AM36" s="443" t="s">
        <v>625</v>
      </c>
      <c r="AN36" s="444"/>
      <c r="AO36" s="446"/>
      <c r="AP36" s="443" t="s">
        <v>625</v>
      </c>
      <c r="AQ36" s="444"/>
      <c r="AR36" s="445"/>
      <c r="AS36" s="236"/>
      <c r="AT36" s="236"/>
    </row>
    <row r="37" spans="2:46" s="235" customFormat="1" ht="15" customHeight="1" x14ac:dyDescent="0.15">
      <c r="B37" s="447">
        <v>30</v>
      </c>
      <c r="C37" s="448"/>
      <c r="D37" s="449"/>
      <c r="E37" s="450"/>
      <c r="F37" s="451"/>
      <c r="G37" s="451"/>
      <c r="H37" s="452"/>
      <c r="I37" s="450"/>
      <c r="J37" s="451"/>
      <c r="K37" s="451"/>
      <c r="L37" s="452"/>
      <c r="M37" s="450"/>
      <c r="N37" s="452"/>
      <c r="O37" s="443" t="s">
        <v>625</v>
      </c>
      <c r="P37" s="444"/>
      <c r="Q37" s="446"/>
      <c r="R37" s="443" t="s">
        <v>625</v>
      </c>
      <c r="S37" s="444"/>
      <c r="T37" s="446"/>
      <c r="U37" s="443" t="s">
        <v>625</v>
      </c>
      <c r="V37" s="444"/>
      <c r="W37" s="446"/>
      <c r="X37" s="443" t="s">
        <v>625</v>
      </c>
      <c r="Y37" s="444"/>
      <c r="Z37" s="446"/>
      <c r="AA37" s="443" t="s">
        <v>625</v>
      </c>
      <c r="AB37" s="444"/>
      <c r="AC37" s="446"/>
      <c r="AD37" s="443" t="s">
        <v>625</v>
      </c>
      <c r="AE37" s="444"/>
      <c r="AF37" s="446"/>
      <c r="AG37" s="443" t="s">
        <v>625</v>
      </c>
      <c r="AH37" s="444"/>
      <c r="AI37" s="446"/>
      <c r="AJ37" s="443" t="s">
        <v>625</v>
      </c>
      <c r="AK37" s="444"/>
      <c r="AL37" s="446"/>
      <c r="AM37" s="443" t="s">
        <v>625</v>
      </c>
      <c r="AN37" s="444"/>
      <c r="AO37" s="446"/>
      <c r="AP37" s="443" t="s">
        <v>625</v>
      </c>
      <c r="AQ37" s="444"/>
      <c r="AR37" s="445"/>
      <c r="AS37" s="236"/>
      <c r="AT37" s="236"/>
    </row>
    <row r="38" spans="2:46" s="235" customFormat="1" ht="15" customHeight="1" x14ac:dyDescent="0.15">
      <c r="B38" s="447">
        <v>31</v>
      </c>
      <c r="C38" s="448"/>
      <c r="D38" s="449"/>
      <c r="E38" s="450"/>
      <c r="F38" s="451"/>
      <c r="G38" s="451"/>
      <c r="H38" s="452"/>
      <c r="I38" s="450"/>
      <c r="J38" s="451"/>
      <c r="K38" s="451"/>
      <c r="L38" s="452"/>
      <c r="M38" s="450"/>
      <c r="N38" s="452"/>
      <c r="O38" s="443" t="s">
        <v>625</v>
      </c>
      <c r="P38" s="444"/>
      <c r="Q38" s="446"/>
      <c r="R38" s="443" t="s">
        <v>625</v>
      </c>
      <c r="S38" s="444"/>
      <c r="T38" s="446"/>
      <c r="U38" s="443" t="s">
        <v>625</v>
      </c>
      <c r="V38" s="444"/>
      <c r="W38" s="446"/>
      <c r="X38" s="443" t="s">
        <v>625</v>
      </c>
      <c r="Y38" s="444"/>
      <c r="Z38" s="446"/>
      <c r="AA38" s="443" t="s">
        <v>625</v>
      </c>
      <c r="AB38" s="444"/>
      <c r="AC38" s="446"/>
      <c r="AD38" s="443" t="s">
        <v>625</v>
      </c>
      <c r="AE38" s="444"/>
      <c r="AF38" s="446"/>
      <c r="AG38" s="443" t="s">
        <v>625</v>
      </c>
      <c r="AH38" s="444"/>
      <c r="AI38" s="446"/>
      <c r="AJ38" s="443" t="s">
        <v>625</v>
      </c>
      <c r="AK38" s="444"/>
      <c r="AL38" s="446"/>
      <c r="AM38" s="443" t="s">
        <v>625</v>
      </c>
      <c r="AN38" s="444"/>
      <c r="AO38" s="446"/>
      <c r="AP38" s="443" t="s">
        <v>625</v>
      </c>
      <c r="AQ38" s="444"/>
      <c r="AR38" s="445"/>
      <c r="AS38" s="236"/>
      <c r="AT38" s="236"/>
    </row>
    <row r="39" spans="2:46" s="235" customFormat="1" ht="15" customHeight="1" x14ac:dyDescent="0.15">
      <c r="B39" s="447">
        <v>32</v>
      </c>
      <c r="C39" s="448"/>
      <c r="D39" s="449"/>
      <c r="E39" s="450"/>
      <c r="F39" s="451"/>
      <c r="G39" s="451"/>
      <c r="H39" s="452"/>
      <c r="I39" s="450"/>
      <c r="J39" s="451"/>
      <c r="K39" s="451"/>
      <c r="L39" s="452"/>
      <c r="M39" s="450"/>
      <c r="N39" s="452"/>
      <c r="O39" s="443" t="s">
        <v>625</v>
      </c>
      <c r="P39" s="444"/>
      <c r="Q39" s="446"/>
      <c r="R39" s="443" t="s">
        <v>625</v>
      </c>
      <c r="S39" s="444"/>
      <c r="T39" s="446"/>
      <c r="U39" s="443" t="s">
        <v>625</v>
      </c>
      <c r="V39" s="444"/>
      <c r="W39" s="446"/>
      <c r="X39" s="443" t="s">
        <v>625</v>
      </c>
      <c r="Y39" s="444"/>
      <c r="Z39" s="446"/>
      <c r="AA39" s="443" t="s">
        <v>625</v>
      </c>
      <c r="AB39" s="444"/>
      <c r="AC39" s="446"/>
      <c r="AD39" s="443" t="s">
        <v>625</v>
      </c>
      <c r="AE39" s="444"/>
      <c r="AF39" s="446"/>
      <c r="AG39" s="443" t="s">
        <v>625</v>
      </c>
      <c r="AH39" s="444"/>
      <c r="AI39" s="446"/>
      <c r="AJ39" s="443" t="s">
        <v>625</v>
      </c>
      <c r="AK39" s="444"/>
      <c r="AL39" s="446"/>
      <c r="AM39" s="443" t="s">
        <v>625</v>
      </c>
      <c r="AN39" s="444"/>
      <c r="AO39" s="446"/>
      <c r="AP39" s="443" t="s">
        <v>625</v>
      </c>
      <c r="AQ39" s="444"/>
      <c r="AR39" s="445"/>
      <c r="AS39" s="236"/>
      <c r="AT39" s="236"/>
    </row>
    <row r="40" spans="2:46" s="235" customFormat="1" ht="15" customHeight="1" x14ac:dyDescent="0.15">
      <c r="B40" s="447">
        <v>33</v>
      </c>
      <c r="C40" s="448"/>
      <c r="D40" s="449"/>
      <c r="E40" s="450"/>
      <c r="F40" s="451"/>
      <c r="G40" s="451"/>
      <c r="H40" s="452"/>
      <c r="I40" s="450"/>
      <c r="J40" s="451"/>
      <c r="K40" s="451"/>
      <c r="L40" s="452"/>
      <c r="M40" s="450"/>
      <c r="N40" s="452"/>
      <c r="O40" s="443" t="s">
        <v>625</v>
      </c>
      <c r="P40" s="444"/>
      <c r="Q40" s="446"/>
      <c r="R40" s="443" t="s">
        <v>625</v>
      </c>
      <c r="S40" s="444"/>
      <c r="T40" s="446"/>
      <c r="U40" s="443" t="s">
        <v>625</v>
      </c>
      <c r="V40" s="444"/>
      <c r="W40" s="446"/>
      <c r="X40" s="443" t="s">
        <v>625</v>
      </c>
      <c r="Y40" s="444"/>
      <c r="Z40" s="446"/>
      <c r="AA40" s="443" t="s">
        <v>625</v>
      </c>
      <c r="AB40" s="444"/>
      <c r="AC40" s="446"/>
      <c r="AD40" s="443" t="s">
        <v>625</v>
      </c>
      <c r="AE40" s="444"/>
      <c r="AF40" s="446"/>
      <c r="AG40" s="443" t="s">
        <v>625</v>
      </c>
      <c r="AH40" s="444"/>
      <c r="AI40" s="446"/>
      <c r="AJ40" s="443" t="s">
        <v>625</v>
      </c>
      <c r="AK40" s="444"/>
      <c r="AL40" s="446"/>
      <c r="AM40" s="443" t="s">
        <v>625</v>
      </c>
      <c r="AN40" s="444"/>
      <c r="AO40" s="446"/>
      <c r="AP40" s="443" t="s">
        <v>625</v>
      </c>
      <c r="AQ40" s="444"/>
      <c r="AR40" s="445"/>
      <c r="AS40" s="236"/>
      <c r="AT40" s="236"/>
    </row>
    <row r="41" spans="2:46" s="235" customFormat="1" ht="15" customHeight="1" x14ac:dyDescent="0.15">
      <c r="B41" s="447">
        <v>34</v>
      </c>
      <c r="C41" s="448"/>
      <c r="D41" s="449"/>
      <c r="E41" s="450"/>
      <c r="F41" s="451"/>
      <c r="G41" s="451"/>
      <c r="H41" s="452"/>
      <c r="I41" s="450"/>
      <c r="J41" s="451"/>
      <c r="K41" s="451"/>
      <c r="L41" s="452"/>
      <c r="M41" s="450"/>
      <c r="N41" s="452"/>
      <c r="O41" s="443" t="s">
        <v>625</v>
      </c>
      <c r="P41" s="444"/>
      <c r="Q41" s="446"/>
      <c r="R41" s="443" t="s">
        <v>625</v>
      </c>
      <c r="S41" s="444"/>
      <c r="T41" s="446"/>
      <c r="U41" s="443" t="s">
        <v>625</v>
      </c>
      <c r="V41" s="444"/>
      <c r="W41" s="446"/>
      <c r="X41" s="443" t="s">
        <v>625</v>
      </c>
      <c r="Y41" s="444"/>
      <c r="Z41" s="446"/>
      <c r="AA41" s="443" t="s">
        <v>625</v>
      </c>
      <c r="AB41" s="444"/>
      <c r="AC41" s="446"/>
      <c r="AD41" s="443" t="s">
        <v>625</v>
      </c>
      <c r="AE41" s="444"/>
      <c r="AF41" s="446"/>
      <c r="AG41" s="443" t="s">
        <v>625</v>
      </c>
      <c r="AH41" s="444"/>
      <c r="AI41" s="446"/>
      <c r="AJ41" s="443" t="s">
        <v>625</v>
      </c>
      <c r="AK41" s="444"/>
      <c r="AL41" s="446"/>
      <c r="AM41" s="443" t="s">
        <v>625</v>
      </c>
      <c r="AN41" s="444"/>
      <c r="AO41" s="446"/>
      <c r="AP41" s="443" t="s">
        <v>625</v>
      </c>
      <c r="AQ41" s="444"/>
      <c r="AR41" s="445"/>
      <c r="AS41" s="236"/>
      <c r="AT41" s="236"/>
    </row>
    <row r="42" spans="2:46" s="235" customFormat="1" ht="15" customHeight="1" x14ac:dyDescent="0.15">
      <c r="B42" s="447">
        <v>35</v>
      </c>
      <c r="C42" s="448"/>
      <c r="D42" s="449"/>
      <c r="E42" s="450"/>
      <c r="F42" s="451"/>
      <c r="G42" s="451"/>
      <c r="H42" s="452"/>
      <c r="I42" s="450"/>
      <c r="J42" s="451"/>
      <c r="K42" s="451"/>
      <c r="L42" s="452"/>
      <c r="M42" s="450"/>
      <c r="N42" s="452"/>
      <c r="O42" s="443" t="s">
        <v>625</v>
      </c>
      <c r="P42" s="444"/>
      <c r="Q42" s="446"/>
      <c r="R42" s="443" t="s">
        <v>625</v>
      </c>
      <c r="S42" s="444"/>
      <c r="T42" s="446"/>
      <c r="U42" s="443" t="s">
        <v>625</v>
      </c>
      <c r="V42" s="444"/>
      <c r="W42" s="446"/>
      <c r="X42" s="443" t="s">
        <v>625</v>
      </c>
      <c r="Y42" s="444"/>
      <c r="Z42" s="446"/>
      <c r="AA42" s="443" t="s">
        <v>625</v>
      </c>
      <c r="AB42" s="444"/>
      <c r="AC42" s="446"/>
      <c r="AD42" s="443" t="s">
        <v>625</v>
      </c>
      <c r="AE42" s="444"/>
      <c r="AF42" s="446"/>
      <c r="AG42" s="443" t="s">
        <v>625</v>
      </c>
      <c r="AH42" s="444"/>
      <c r="AI42" s="446"/>
      <c r="AJ42" s="443" t="s">
        <v>625</v>
      </c>
      <c r="AK42" s="444"/>
      <c r="AL42" s="446"/>
      <c r="AM42" s="443" t="s">
        <v>625</v>
      </c>
      <c r="AN42" s="444"/>
      <c r="AO42" s="446"/>
      <c r="AP42" s="443" t="s">
        <v>625</v>
      </c>
      <c r="AQ42" s="444"/>
      <c r="AR42" s="445"/>
      <c r="AS42" s="236"/>
      <c r="AT42" s="236"/>
    </row>
    <row r="43" spans="2:46" s="235" customFormat="1" ht="15" customHeight="1" x14ac:dyDescent="0.15">
      <c r="B43" s="447">
        <v>36</v>
      </c>
      <c r="C43" s="448"/>
      <c r="D43" s="449"/>
      <c r="E43" s="450"/>
      <c r="F43" s="451"/>
      <c r="G43" s="451"/>
      <c r="H43" s="452"/>
      <c r="I43" s="450"/>
      <c r="J43" s="451"/>
      <c r="K43" s="451"/>
      <c r="L43" s="452"/>
      <c r="M43" s="450"/>
      <c r="N43" s="452"/>
      <c r="O43" s="443" t="s">
        <v>625</v>
      </c>
      <c r="P43" s="444"/>
      <c r="Q43" s="446"/>
      <c r="R43" s="443" t="s">
        <v>625</v>
      </c>
      <c r="S43" s="444"/>
      <c r="T43" s="446"/>
      <c r="U43" s="443" t="s">
        <v>625</v>
      </c>
      <c r="V43" s="444"/>
      <c r="W43" s="446"/>
      <c r="X43" s="443" t="s">
        <v>625</v>
      </c>
      <c r="Y43" s="444"/>
      <c r="Z43" s="446"/>
      <c r="AA43" s="443" t="s">
        <v>625</v>
      </c>
      <c r="AB43" s="444"/>
      <c r="AC43" s="446"/>
      <c r="AD43" s="443" t="s">
        <v>625</v>
      </c>
      <c r="AE43" s="444"/>
      <c r="AF43" s="446"/>
      <c r="AG43" s="443" t="s">
        <v>625</v>
      </c>
      <c r="AH43" s="444"/>
      <c r="AI43" s="446"/>
      <c r="AJ43" s="443" t="s">
        <v>625</v>
      </c>
      <c r="AK43" s="444"/>
      <c r="AL43" s="446"/>
      <c r="AM43" s="443" t="s">
        <v>625</v>
      </c>
      <c r="AN43" s="444"/>
      <c r="AO43" s="446"/>
      <c r="AP43" s="443" t="s">
        <v>625</v>
      </c>
      <c r="AQ43" s="444"/>
      <c r="AR43" s="445"/>
      <c r="AS43" s="236"/>
      <c r="AT43" s="236"/>
    </row>
    <row r="44" spans="2:46" s="235" customFormat="1" ht="15" customHeight="1" x14ac:dyDescent="0.15">
      <c r="B44" s="447">
        <v>37</v>
      </c>
      <c r="C44" s="448"/>
      <c r="D44" s="449"/>
      <c r="E44" s="450"/>
      <c r="F44" s="451"/>
      <c r="G44" s="451"/>
      <c r="H44" s="452"/>
      <c r="I44" s="450"/>
      <c r="J44" s="451"/>
      <c r="K44" s="451"/>
      <c r="L44" s="452"/>
      <c r="M44" s="450"/>
      <c r="N44" s="452"/>
      <c r="O44" s="443" t="s">
        <v>625</v>
      </c>
      <c r="P44" s="444"/>
      <c r="Q44" s="446"/>
      <c r="R44" s="443" t="s">
        <v>625</v>
      </c>
      <c r="S44" s="444"/>
      <c r="T44" s="446"/>
      <c r="U44" s="443" t="s">
        <v>625</v>
      </c>
      <c r="V44" s="444"/>
      <c r="W44" s="446"/>
      <c r="X44" s="443" t="s">
        <v>625</v>
      </c>
      <c r="Y44" s="444"/>
      <c r="Z44" s="446"/>
      <c r="AA44" s="443" t="s">
        <v>625</v>
      </c>
      <c r="AB44" s="444"/>
      <c r="AC44" s="446"/>
      <c r="AD44" s="443" t="s">
        <v>625</v>
      </c>
      <c r="AE44" s="444"/>
      <c r="AF44" s="446"/>
      <c r="AG44" s="443" t="s">
        <v>625</v>
      </c>
      <c r="AH44" s="444"/>
      <c r="AI44" s="446"/>
      <c r="AJ44" s="443" t="s">
        <v>625</v>
      </c>
      <c r="AK44" s="444"/>
      <c r="AL44" s="446"/>
      <c r="AM44" s="443" t="s">
        <v>625</v>
      </c>
      <c r="AN44" s="444"/>
      <c r="AO44" s="446"/>
      <c r="AP44" s="443" t="s">
        <v>625</v>
      </c>
      <c r="AQ44" s="444"/>
      <c r="AR44" s="445"/>
      <c r="AS44" s="236"/>
      <c r="AT44" s="236"/>
    </row>
    <row r="45" spans="2:46" s="235" customFormat="1" ht="15" customHeight="1" x14ac:dyDescent="0.15">
      <c r="B45" s="447">
        <v>38</v>
      </c>
      <c r="C45" s="448"/>
      <c r="D45" s="449"/>
      <c r="E45" s="450"/>
      <c r="F45" s="451"/>
      <c r="G45" s="451"/>
      <c r="H45" s="452"/>
      <c r="I45" s="450"/>
      <c r="J45" s="451"/>
      <c r="K45" s="451"/>
      <c r="L45" s="452"/>
      <c r="M45" s="450"/>
      <c r="N45" s="452"/>
      <c r="O45" s="443" t="s">
        <v>625</v>
      </c>
      <c r="P45" s="444"/>
      <c r="Q45" s="446"/>
      <c r="R45" s="443" t="s">
        <v>625</v>
      </c>
      <c r="S45" s="444"/>
      <c r="T45" s="446"/>
      <c r="U45" s="443" t="s">
        <v>625</v>
      </c>
      <c r="V45" s="444"/>
      <c r="W45" s="446"/>
      <c r="X45" s="443" t="s">
        <v>625</v>
      </c>
      <c r="Y45" s="444"/>
      <c r="Z45" s="446"/>
      <c r="AA45" s="443" t="s">
        <v>625</v>
      </c>
      <c r="AB45" s="444"/>
      <c r="AC45" s="446"/>
      <c r="AD45" s="443" t="s">
        <v>625</v>
      </c>
      <c r="AE45" s="444"/>
      <c r="AF45" s="446"/>
      <c r="AG45" s="443" t="s">
        <v>625</v>
      </c>
      <c r="AH45" s="444"/>
      <c r="AI45" s="446"/>
      <c r="AJ45" s="443" t="s">
        <v>625</v>
      </c>
      <c r="AK45" s="444"/>
      <c r="AL45" s="446"/>
      <c r="AM45" s="443" t="s">
        <v>625</v>
      </c>
      <c r="AN45" s="444"/>
      <c r="AO45" s="446"/>
      <c r="AP45" s="443" t="s">
        <v>625</v>
      </c>
      <c r="AQ45" s="444"/>
      <c r="AR45" s="445"/>
      <c r="AS45" s="236"/>
      <c r="AT45" s="236"/>
    </row>
    <row r="46" spans="2:46" s="235" customFormat="1" ht="15" customHeight="1" x14ac:dyDescent="0.15">
      <c r="B46" s="447">
        <v>39</v>
      </c>
      <c r="C46" s="448"/>
      <c r="D46" s="449"/>
      <c r="E46" s="450"/>
      <c r="F46" s="451"/>
      <c r="G46" s="451"/>
      <c r="H46" s="452"/>
      <c r="I46" s="450"/>
      <c r="J46" s="451"/>
      <c r="K46" s="451"/>
      <c r="L46" s="452"/>
      <c r="M46" s="450"/>
      <c r="N46" s="452"/>
      <c r="O46" s="443" t="s">
        <v>625</v>
      </c>
      <c r="P46" s="444"/>
      <c r="Q46" s="446"/>
      <c r="R46" s="443" t="s">
        <v>625</v>
      </c>
      <c r="S46" s="444"/>
      <c r="T46" s="446"/>
      <c r="U46" s="443" t="s">
        <v>625</v>
      </c>
      <c r="V46" s="444"/>
      <c r="W46" s="446"/>
      <c r="X46" s="443" t="s">
        <v>625</v>
      </c>
      <c r="Y46" s="444"/>
      <c r="Z46" s="446"/>
      <c r="AA46" s="443" t="s">
        <v>625</v>
      </c>
      <c r="AB46" s="444"/>
      <c r="AC46" s="446"/>
      <c r="AD46" s="443" t="s">
        <v>625</v>
      </c>
      <c r="AE46" s="444"/>
      <c r="AF46" s="446"/>
      <c r="AG46" s="443" t="s">
        <v>625</v>
      </c>
      <c r="AH46" s="444"/>
      <c r="AI46" s="446"/>
      <c r="AJ46" s="443" t="s">
        <v>625</v>
      </c>
      <c r="AK46" s="444"/>
      <c r="AL46" s="446"/>
      <c r="AM46" s="443" t="s">
        <v>625</v>
      </c>
      <c r="AN46" s="444"/>
      <c r="AO46" s="446"/>
      <c r="AP46" s="443" t="s">
        <v>625</v>
      </c>
      <c r="AQ46" s="444"/>
      <c r="AR46" s="445"/>
      <c r="AS46" s="236"/>
      <c r="AT46" s="236"/>
    </row>
    <row r="47" spans="2:46" s="235" customFormat="1" ht="15" customHeight="1" x14ac:dyDescent="0.15">
      <c r="B47" s="447">
        <v>40</v>
      </c>
      <c r="C47" s="448"/>
      <c r="D47" s="449"/>
      <c r="E47" s="450"/>
      <c r="F47" s="451"/>
      <c r="G47" s="451"/>
      <c r="H47" s="452"/>
      <c r="I47" s="450"/>
      <c r="J47" s="451"/>
      <c r="K47" s="451"/>
      <c r="L47" s="452"/>
      <c r="M47" s="450"/>
      <c r="N47" s="452"/>
      <c r="O47" s="443" t="s">
        <v>625</v>
      </c>
      <c r="P47" s="444"/>
      <c r="Q47" s="446"/>
      <c r="R47" s="443" t="s">
        <v>625</v>
      </c>
      <c r="S47" s="444"/>
      <c r="T47" s="446"/>
      <c r="U47" s="443" t="s">
        <v>625</v>
      </c>
      <c r="V47" s="444"/>
      <c r="W47" s="446"/>
      <c r="X47" s="443" t="s">
        <v>625</v>
      </c>
      <c r="Y47" s="444"/>
      <c r="Z47" s="446"/>
      <c r="AA47" s="443" t="s">
        <v>625</v>
      </c>
      <c r="AB47" s="444"/>
      <c r="AC47" s="446"/>
      <c r="AD47" s="443" t="s">
        <v>625</v>
      </c>
      <c r="AE47" s="444"/>
      <c r="AF47" s="446"/>
      <c r="AG47" s="443" t="s">
        <v>625</v>
      </c>
      <c r="AH47" s="444"/>
      <c r="AI47" s="446"/>
      <c r="AJ47" s="443" t="s">
        <v>625</v>
      </c>
      <c r="AK47" s="444"/>
      <c r="AL47" s="446"/>
      <c r="AM47" s="443" t="s">
        <v>625</v>
      </c>
      <c r="AN47" s="444"/>
      <c r="AO47" s="446"/>
      <c r="AP47" s="443" t="s">
        <v>625</v>
      </c>
      <c r="AQ47" s="444"/>
      <c r="AR47" s="445"/>
      <c r="AS47" s="236"/>
      <c r="AT47" s="236"/>
    </row>
    <row r="48" spans="2:46" s="235" customFormat="1" ht="15" customHeight="1" x14ac:dyDescent="0.15">
      <c r="B48" s="447">
        <v>41</v>
      </c>
      <c r="C48" s="448"/>
      <c r="D48" s="449"/>
      <c r="E48" s="450"/>
      <c r="F48" s="451"/>
      <c r="G48" s="451"/>
      <c r="H48" s="452"/>
      <c r="I48" s="450"/>
      <c r="J48" s="451"/>
      <c r="K48" s="451"/>
      <c r="L48" s="452"/>
      <c r="M48" s="450"/>
      <c r="N48" s="452"/>
      <c r="O48" s="443" t="s">
        <v>625</v>
      </c>
      <c r="P48" s="444"/>
      <c r="Q48" s="446"/>
      <c r="R48" s="443" t="s">
        <v>625</v>
      </c>
      <c r="S48" s="444"/>
      <c r="T48" s="446"/>
      <c r="U48" s="443" t="s">
        <v>625</v>
      </c>
      <c r="V48" s="444"/>
      <c r="W48" s="446"/>
      <c r="X48" s="443" t="s">
        <v>625</v>
      </c>
      <c r="Y48" s="444"/>
      <c r="Z48" s="446"/>
      <c r="AA48" s="443" t="s">
        <v>625</v>
      </c>
      <c r="AB48" s="444"/>
      <c r="AC48" s="446"/>
      <c r="AD48" s="443" t="s">
        <v>625</v>
      </c>
      <c r="AE48" s="444"/>
      <c r="AF48" s="446"/>
      <c r="AG48" s="443" t="s">
        <v>625</v>
      </c>
      <c r="AH48" s="444"/>
      <c r="AI48" s="446"/>
      <c r="AJ48" s="443" t="s">
        <v>625</v>
      </c>
      <c r="AK48" s="444"/>
      <c r="AL48" s="446"/>
      <c r="AM48" s="443" t="s">
        <v>625</v>
      </c>
      <c r="AN48" s="444"/>
      <c r="AO48" s="446"/>
      <c r="AP48" s="443" t="s">
        <v>625</v>
      </c>
      <c r="AQ48" s="444"/>
      <c r="AR48" s="445"/>
      <c r="AS48" s="236"/>
      <c r="AT48" s="236"/>
    </row>
    <row r="49" spans="2:46" s="235" customFormat="1" ht="15" customHeight="1" x14ac:dyDescent="0.15">
      <c r="B49" s="447">
        <v>42</v>
      </c>
      <c r="C49" s="448"/>
      <c r="D49" s="449"/>
      <c r="E49" s="450"/>
      <c r="F49" s="451"/>
      <c r="G49" s="451"/>
      <c r="H49" s="452"/>
      <c r="I49" s="450"/>
      <c r="J49" s="451"/>
      <c r="K49" s="451"/>
      <c r="L49" s="452"/>
      <c r="M49" s="450"/>
      <c r="N49" s="452"/>
      <c r="O49" s="443" t="s">
        <v>625</v>
      </c>
      <c r="P49" s="444"/>
      <c r="Q49" s="446"/>
      <c r="R49" s="443" t="s">
        <v>625</v>
      </c>
      <c r="S49" s="444"/>
      <c r="T49" s="446"/>
      <c r="U49" s="443" t="s">
        <v>625</v>
      </c>
      <c r="V49" s="444"/>
      <c r="W49" s="446"/>
      <c r="X49" s="443" t="s">
        <v>625</v>
      </c>
      <c r="Y49" s="444"/>
      <c r="Z49" s="446"/>
      <c r="AA49" s="443" t="s">
        <v>625</v>
      </c>
      <c r="AB49" s="444"/>
      <c r="AC49" s="446"/>
      <c r="AD49" s="443" t="s">
        <v>625</v>
      </c>
      <c r="AE49" s="444"/>
      <c r="AF49" s="446"/>
      <c r="AG49" s="443" t="s">
        <v>625</v>
      </c>
      <c r="AH49" s="444"/>
      <c r="AI49" s="446"/>
      <c r="AJ49" s="443" t="s">
        <v>625</v>
      </c>
      <c r="AK49" s="444"/>
      <c r="AL49" s="446"/>
      <c r="AM49" s="443" t="s">
        <v>625</v>
      </c>
      <c r="AN49" s="444"/>
      <c r="AO49" s="446"/>
      <c r="AP49" s="443" t="s">
        <v>625</v>
      </c>
      <c r="AQ49" s="444"/>
      <c r="AR49" s="445"/>
      <c r="AS49" s="236"/>
      <c r="AT49" s="236"/>
    </row>
    <row r="50" spans="2:46" s="235" customFormat="1" ht="15" customHeight="1" x14ac:dyDescent="0.15">
      <c r="B50" s="447">
        <v>43</v>
      </c>
      <c r="C50" s="448"/>
      <c r="D50" s="449"/>
      <c r="E50" s="450"/>
      <c r="F50" s="451"/>
      <c r="G50" s="451"/>
      <c r="H50" s="452"/>
      <c r="I50" s="450"/>
      <c r="J50" s="451"/>
      <c r="K50" s="451"/>
      <c r="L50" s="452"/>
      <c r="M50" s="450"/>
      <c r="N50" s="452"/>
      <c r="O50" s="443" t="s">
        <v>625</v>
      </c>
      <c r="P50" s="444"/>
      <c r="Q50" s="446"/>
      <c r="R50" s="443" t="s">
        <v>625</v>
      </c>
      <c r="S50" s="444"/>
      <c r="T50" s="446"/>
      <c r="U50" s="443" t="s">
        <v>625</v>
      </c>
      <c r="V50" s="444"/>
      <c r="W50" s="446"/>
      <c r="X50" s="443" t="s">
        <v>625</v>
      </c>
      <c r="Y50" s="444"/>
      <c r="Z50" s="446"/>
      <c r="AA50" s="443" t="s">
        <v>625</v>
      </c>
      <c r="AB50" s="444"/>
      <c r="AC50" s="446"/>
      <c r="AD50" s="443" t="s">
        <v>625</v>
      </c>
      <c r="AE50" s="444"/>
      <c r="AF50" s="446"/>
      <c r="AG50" s="443" t="s">
        <v>625</v>
      </c>
      <c r="AH50" s="444"/>
      <c r="AI50" s="446"/>
      <c r="AJ50" s="443" t="s">
        <v>625</v>
      </c>
      <c r="AK50" s="444"/>
      <c r="AL50" s="446"/>
      <c r="AM50" s="443" t="s">
        <v>625</v>
      </c>
      <c r="AN50" s="444"/>
      <c r="AO50" s="446"/>
      <c r="AP50" s="443" t="s">
        <v>625</v>
      </c>
      <c r="AQ50" s="444"/>
      <c r="AR50" s="445"/>
      <c r="AS50" s="236"/>
      <c r="AT50" s="236"/>
    </row>
    <row r="51" spans="2:46" s="237" customFormat="1" ht="15" customHeight="1" thickBot="1" x14ac:dyDescent="0.2">
      <c r="B51" s="457">
        <v>44</v>
      </c>
      <c r="C51" s="458"/>
      <c r="D51" s="459"/>
      <c r="E51" s="460"/>
      <c r="F51" s="461"/>
      <c r="G51" s="461"/>
      <c r="H51" s="462"/>
      <c r="I51" s="460"/>
      <c r="J51" s="461"/>
      <c r="K51" s="461"/>
      <c r="L51" s="462"/>
      <c r="M51" s="460"/>
      <c r="N51" s="462"/>
      <c r="O51" s="453" t="s">
        <v>625</v>
      </c>
      <c r="P51" s="454"/>
      <c r="Q51" s="455"/>
      <c r="R51" s="453" t="s">
        <v>625</v>
      </c>
      <c r="S51" s="454"/>
      <c r="T51" s="455"/>
      <c r="U51" s="453" t="s">
        <v>625</v>
      </c>
      <c r="V51" s="454"/>
      <c r="W51" s="455"/>
      <c r="X51" s="453" t="s">
        <v>625</v>
      </c>
      <c r="Y51" s="454"/>
      <c r="Z51" s="455"/>
      <c r="AA51" s="453" t="s">
        <v>625</v>
      </c>
      <c r="AB51" s="454"/>
      <c r="AC51" s="455"/>
      <c r="AD51" s="453" t="s">
        <v>625</v>
      </c>
      <c r="AE51" s="454"/>
      <c r="AF51" s="455"/>
      <c r="AG51" s="453" t="s">
        <v>625</v>
      </c>
      <c r="AH51" s="454"/>
      <c r="AI51" s="455"/>
      <c r="AJ51" s="453" t="s">
        <v>625</v>
      </c>
      <c r="AK51" s="454"/>
      <c r="AL51" s="455"/>
      <c r="AM51" s="453" t="s">
        <v>625</v>
      </c>
      <c r="AN51" s="454"/>
      <c r="AO51" s="455"/>
      <c r="AP51" s="453" t="s">
        <v>625</v>
      </c>
      <c r="AQ51" s="454"/>
      <c r="AR51" s="456"/>
      <c r="AS51" s="234"/>
      <c r="AT51" s="234"/>
    </row>
    <row r="52" spans="2:46" s="237" customFormat="1" ht="4.5" customHeight="1" x14ac:dyDescent="0.15">
      <c r="B52" s="238"/>
      <c r="C52" s="238"/>
      <c r="D52" s="238"/>
      <c r="E52" s="238"/>
      <c r="F52" s="238"/>
      <c r="G52" s="238"/>
      <c r="H52" s="239"/>
      <c r="I52" s="239"/>
      <c r="J52" s="239"/>
      <c r="K52" s="239"/>
      <c r="L52" s="236"/>
      <c r="M52" s="236"/>
      <c r="N52" s="240"/>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row>
    <row r="53" spans="2:46" s="237" customFormat="1" ht="13.5" customHeight="1" x14ac:dyDescent="0.15">
      <c r="B53" s="241" t="s">
        <v>1098</v>
      </c>
      <c r="C53" s="241"/>
      <c r="D53" s="241"/>
      <c r="E53" s="241"/>
      <c r="F53" s="241"/>
      <c r="G53" s="241"/>
      <c r="H53" s="239"/>
      <c r="I53" s="239"/>
      <c r="J53" s="239"/>
      <c r="K53" s="239"/>
      <c r="L53" s="236"/>
      <c r="M53" s="236"/>
      <c r="N53" s="240"/>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row>
    <row r="54" spans="2:46" s="237" customFormat="1" ht="13.5" customHeight="1" x14ac:dyDescent="0.15">
      <c r="B54" s="242" t="s">
        <v>1099</v>
      </c>
      <c r="C54" s="242"/>
      <c r="D54" s="242"/>
      <c r="E54" s="242"/>
      <c r="F54" s="242"/>
      <c r="G54" s="242"/>
      <c r="H54" s="239"/>
      <c r="I54" s="239"/>
      <c r="J54" s="239"/>
      <c r="K54" s="239"/>
      <c r="L54" s="236"/>
      <c r="M54" s="236"/>
      <c r="N54" s="240"/>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row>
    <row r="55" spans="2:46" s="237" customFormat="1" ht="13.5" customHeight="1" x14ac:dyDescent="0.15">
      <c r="B55" s="243" t="s">
        <v>1100</v>
      </c>
      <c r="C55" s="243"/>
      <c r="D55" s="243"/>
      <c r="E55" s="243"/>
      <c r="F55" s="243"/>
      <c r="G55" s="243"/>
      <c r="H55" s="244"/>
      <c r="I55" s="244"/>
      <c r="J55" s="244"/>
      <c r="K55" s="244"/>
      <c r="L55" s="244"/>
      <c r="M55" s="244"/>
      <c r="N55" s="244"/>
      <c r="O55" s="244"/>
      <c r="P55" s="244"/>
      <c r="Q55" s="244"/>
      <c r="R55" s="245"/>
      <c r="S55" s="245"/>
      <c r="T55" s="245"/>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row>
    <row r="56" spans="2:46" s="237" customFormat="1" ht="13.5" customHeight="1" x14ac:dyDescent="0.15">
      <c r="B56" s="243" t="s">
        <v>1101</v>
      </c>
      <c r="C56" s="242"/>
      <c r="D56" s="242"/>
      <c r="E56" s="242"/>
      <c r="F56" s="242"/>
      <c r="G56" s="242"/>
      <c r="H56" s="239"/>
      <c r="I56" s="239"/>
      <c r="J56" s="239"/>
      <c r="K56" s="239"/>
      <c r="L56" s="236"/>
      <c r="M56" s="236"/>
      <c r="N56" s="240"/>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row>
    <row r="57" spans="2:46" s="237" customFormat="1" ht="13.5" customHeight="1" x14ac:dyDescent="0.15">
      <c r="B57" s="243" t="s">
        <v>1102</v>
      </c>
      <c r="C57" s="243"/>
      <c r="D57" s="243"/>
      <c r="E57" s="243"/>
      <c r="F57" s="243"/>
      <c r="G57" s="243"/>
      <c r="H57" s="244"/>
      <c r="I57" s="244"/>
      <c r="J57" s="244"/>
      <c r="K57" s="244"/>
      <c r="L57" s="244"/>
      <c r="M57" s="244"/>
      <c r="N57" s="244"/>
      <c r="O57" s="244"/>
      <c r="P57" s="244"/>
      <c r="Q57" s="244"/>
      <c r="R57" s="245"/>
      <c r="S57" s="245"/>
      <c r="T57" s="245"/>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row>
    <row r="58" spans="2:46" s="237" customFormat="1" ht="13.5" customHeight="1" x14ac:dyDescent="0.15">
      <c r="B58" s="243" t="s">
        <v>1103</v>
      </c>
      <c r="C58" s="243"/>
      <c r="D58" s="243"/>
      <c r="E58" s="243"/>
      <c r="F58" s="243"/>
      <c r="G58" s="243"/>
      <c r="H58" s="244"/>
      <c r="I58" s="244"/>
      <c r="J58" s="244"/>
      <c r="K58" s="244"/>
      <c r="L58" s="244"/>
      <c r="M58" s="244"/>
      <c r="N58" s="244"/>
      <c r="O58" s="244"/>
      <c r="P58" s="244"/>
      <c r="Q58" s="244"/>
      <c r="R58" s="245"/>
      <c r="S58" s="245"/>
      <c r="T58" s="245"/>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row>
    <row r="59" spans="2:46" s="237" customFormat="1" ht="13.5" customHeight="1" x14ac:dyDescent="0.15">
      <c r="B59" s="243" t="s">
        <v>1104</v>
      </c>
      <c r="C59" s="243"/>
      <c r="D59" s="243"/>
      <c r="E59" s="243"/>
      <c r="F59" s="243"/>
      <c r="G59" s="243"/>
      <c r="H59" s="244"/>
      <c r="I59" s="244"/>
      <c r="J59" s="244"/>
      <c r="K59" s="244"/>
      <c r="L59" s="244"/>
      <c r="M59" s="244"/>
      <c r="N59" s="244"/>
      <c r="O59" s="244"/>
      <c r="P59" s="244"/>
      <c r="Q59" s="244"/>
      <c r="R59" s="245"/>
      <c r="S59" s="245"/>
      <c r="T59" s="245"/>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row>
    <row r="60" spans="2:46" s="237" customFormat="1" ht="13.5" customHeight="1" x14ac:dyDescent="0.15">
      <c r="B60" s="243" t="s">
        <v>1105</v>
      </c>
      <c r="C60" s="243"/>
      <c r="D60" s="243"/>
      <c r="E60" s="243"/>
      <c r="F60" s="243"/>
      <c r="G60" s="243"/>
      <c r="H60" s="244"/>
      <c r="I60" s="244"/>
      <c r="J60" s="244"/>
      <c r="K60" s="244"/>
      <c r="L60" s="244"/>
      <c r="M60" s="244"/>
      <c r="N60" s="244"/>
      <c r="O60" s="244"/>
      <c r="P60" s="244"/>
      <c r="Q60" s="244"/>
      <c r="R60" s="245"/>
      <c r="S60" s="245"/>
      <c r="T60" s="245"/>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row>
    <row r="61" spans="2:46" s="237" customFormat="1" ht="13.5" customHeight="1" x14ac:dyDescent="0.15">
      <c r="B61" s="243" t="s">
        <v>1106</v>
      </c>
      <c r="C61" s="243"/>
      <c r="D61" s="243"/>
      <c r="E61" s="243"/>
      <c r="F61" s="243"/>
      <c r="G61" s="243"/>
      <c r="H61" s="244"/>
      <c r="I61" s="244"/>
      <c r="J61" s="244"/>
      <c r="K61" s="244"/>
      <c r="L61" s="244"/>
      <c r="M61" s="244"/>
      <c r="N61" s="244"/>
      <c r="O61" s="244"/>
      <c r="P61" s="244"/>
      <c r="Q61" s="244"/>
      <c r="R61" s="245"/>
      <c r="S61" s="245"/>
      <c r="T61" s="245"/>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row>
    <row r="62" spans="2:46" s="237" customFormat="1" ht="15" customHeight="1" x14ac:dyDescent="0.15">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row>
    <row r="63" spans="2:46" s="237" customFormat="1" ht="15" customHeight="1" x14ac:dyDescent="0.15">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c r="AL63" s="232"/>
      <c r="AM63" s="232"/>
      <c r="AN63" s="232"/>
      <c r="AO63" s="232"/>
      <c r="AP63" s="232"/>
      <c r="AQ63" s="232"/>
      <c r="AR63" s="232"/>
      <c r="AS63" s="232"/>
      <c r="AT63" s="232"/>
    </row>
    <row r="64" spans="2:46" ht="18" customHeight="1" x14ac:dyDescent="0.15">
      <c r="L64" s="237"/>
      <c r="M64" s="237"/>
    </row>
  </sheetData>
  <mergeCells count="638">
    <mergeCell ref="B50:D50"/>
    <mergeCell ref="B49:D49"/>
    <mergeCell ref="B48:D48"/>
    <mergeCell ref="B47:D47"/>
    <mergeCell ref="B46:D46"/>
    <mergeCell ref="B45:D45"/>
    <mergeCell ref="B44:D44"/>
    <mergeCell ref="B43:D43"/>
    <mergeCell ref="B42:D42"/>
    <mergeCell ref="B41:D41"/>
    <mergeCell ref="AD39:AF39"/>
    <mergeCell ref="AG39:AI39"/>
    <mergeCell ref="AJ39:AL39"/>
    <mergeCell ref="AM39:AO39"/>
    <mergeCell ref="AP39:AR39"/>
    <mergeCell ref="B40:D40"/>
    <mergeCell ref="E40:H40"/>
    <mergeCell ref="I40:L40"/>
    <mergeCell ref="M40:N40"/>
    <mergeCell ref="O40:Q40"/>
    <mergeCell ref="R40:T40"/>
    <mergeCell ref="U40:W40"/>
    <mergeCell ref="X40:Z40"/>
    <mergeCell ref="AA40:AC40"/>
    <mergeCell ref="AD40:AF40"/>
    <mergeCell ref="AG40:AI40"/>
    <mergeCell ref="AJ40:AL40"/>
    <mergeCell ref="AM40:AO40"/>
    <mergeCell ref="AP40:AR40"/>
    <mergeCell ref="B39:D39"/>
    <mergeCell ref="E39:H39"/>
    <mergeCell ref="I39:L39"/>
    <mergeCell ref="M39:N39"/>
    <mergeCell ref="O39:Q39"/>
    <mergeCell ref="R39:T39"/>
    <mergeCell ref="U39:W39"/>
    <mergeCell ref="X39:Z39"/>
    <mergeCell ref="AA39:AC39"/>
    <mergeCell ref="AD37:AF37"/>
    <mergeCell ref="AG37:AI37"/>
    <mergeCell ref="AJ37:AL37"/>
    <mergeCell ref="AM37:AO37"/>
    <mergeCell ref="AP37:AR37"/>
    <mergeCell ref="B38:D38"/>
    <mergeCell ref="E38:H38"/>
    <mergeCell ref="I38:L38"/>
    <mergeCell ref="M38:N38"/>
    <mergeCell ref="O38:Q38"/>
    <mergeCell ref="R38:T38"/>
    <mergeCell ref="U38:W38"/>
    <mergeCell ref="X38:Z38"/>
    <mergeCell ref="AA38:AC38"/>
    <mergeCell ref="AD38:AF38"/>
    <mergeCell ref="AG38:AI38"/>
    <mergeCell ref="AJ38:AL38"/>
    <mergeCell ref="AM38:AO38"/>
    <mergeCell ref="AP38:AR38"/>
    <mergeCell ref="B37:D37"/>
    <mergeCell ref="E37:H37"/>
    <mergeCell ref="I37:L37"/>
    <mergeCell ref="M37:N37"/>
    <mergeCell ref="O37:Q37"/>
    <mergeCell ref="R37:T37"/>
    <mergeCell ref="U37:W37"/>
    <mergeCell ref="X37:Z37"/>
    <mergeCell ref="AA37:AC37"/>
    <mergeCell ref="AD35:AF35"/>
    <mergeCell ref="AG35:AI35"/>
    <mergeCell ref="AJ35:AL35"/>
    <mergeCell ref="AM35:AO35"/>
    <mergeCell ref="AP35:AR35"/>
    <mergeCell ref="B36:D36"/>
    <mergeCell ref="E36:H36"/>
    <mergeCell ref="I36:L36"/>
    <mergeCell ref="M36:N36"/>
    <mergeCell ref="O36:Q36"/>
    <mergeCell ref="R36:T36"/>
    <mergeCell ref="U36:W36"/>
    <mergeCell ref="X36:Z36"/>
    <mergeCell ref="AA36:AC36"/>
    <mergeCell ref="AD36:AF36"/>
    <mergeCell ref="AG36:AI36"/>
    <mergeCell ref="AJ36:AL36"/>
    <mergeCell ref="AM36:AO36"/>
    <mergeCell ref="AP36:AR36"/>
    <mergeCell ref="B35:D35"/>
    <mergeCell ref="E35:H35"/>
    <mergeCell ref="I35:L35"/>
    <mergeCell ref="M35:N35"/>
    <mergeCell ref="O35:Q35"/>
    <mergeCell ref="R35:T35"/>
    <mergeCell ref="U35:W35"/>
    <mergeCell ref="X35:Z35"/>
    <mergeCell ref="AA35:AC35"/>
    <mergeCell ref="AD33:AF33"/>
    <mergeCell ref="AG33:AI33"/>
    <mergeCell ref="AJ33:AL33"/>
    <mergeCell ref="AM33:AO33"/>
    <mergeCell ref="AP33:AR33"/>
    <mergeCell ref="B34:D34"/>
    <mergeCell ref="E34:H34"/>
    <mergeCell ref="I34:L34"/>
    <mergeCell ref="M34:N34"/>
    <mergeCell ref="O34:Q34"/>
    <mergeCell ref="R34:T34"/>
    <mergeCell ref="U34:W34"/>
    <mergeCell ref="X34:Z34"/>
    <mergeCell ref="AA34:AC34"/>
    <mergeCell ref="AD34:AF34"/>
    <mergeCell ref="AG34:AI34"/>
    <mergeCell ref="AJ34:AL34"/>
    <mergeCell ref="AM34:AO34"/>
    <mergeCell ref="AP34:AR34"/>
    <mergeCell ref="B33:D33"/>
    <mergeCell ref="E33:H33"/>
    <mergeCell ref="I33:L33"/>
    <mergeCell ref="M33:N33"/>
    <mergeCell ref="O33:Q33"/>
    <mergeCell ref="R33:T33"/>
    <mergeCell ref="U33:W33"/>
    <mergeCell ref="X33:Z33"/>
    <mergeCell ref="AA33:AC33"/>
    <mergeCell ref="AD31:AF31"/>
    <mergeCell ref="AG31:AI31"/>
    <mergeCell ref="AJ31:AL31"/>
    <mergeCell ref="AM31:AO31"/>
    <mergeCell ref="AP31:AR31"/>
    <mergeCell ref="B32:D32"/>
    <mergeCell ref="E32:H32"/>
    <mergeCell ref="I32:L32"/>
    <mergeCell ref="M32:N32"/>
    <mergeCell ref="O32:Q32"/>
    <mergeCell ref="R32:T32"/>
    <mergeCell ref="U32:W32"/>
    <mergeCell ref="X32:Z32"/>
    <mergeCell ref="AA32:AC32"/>
    <mergeCell ref="AD32:AF32"/>
    <mergeCell ref="AG32:AI32"/>
    <mergeCell ref="AJ32:AL32"/>
    <mergeCell ref="AM32:AO32"/>
    <mergeCell ref="AP32:AR32"/>
    <mergeCell ref="B31:D31"/>
    <mergeCell ref="E31:H31"/>
    <mergeCell ref="I31:L31"/>
    <mergeCell ref="M31:N31"/>
    <mergeCell ref="O31:Q31"/>
    <mergeCell ref="R31:T31"/>
    <mergeCell ref="U31:W31"/>
    <mergeCell ref="X31:Z31"/>
    <mergeCell ref="AA31:AC31"/>
    <mergeCell ref="B30:D30"/>
    <mergeCell ref="B29:D29"/>
    <mergeCell ref="B28:D28"/>
    <mergeCell ref="B27:D27"/>
    <mergeCell ref="B26:D26"/>
    <mergeCell ref="B25:D25"/>
    <mergeCell ref="AD23:AF23"/>
    <mergeCell ref="AG23:AI23"/>
    <mergeCell ref="AJ23:AL23"/>
    <mergeCell ref="AM23:AO23"/>
    <mergeCell ref="AP23:AR23"/>
    <mergeCell ref="B24:D24"/>
    <mergeCell ref="E24:H24"/>
    <mergeCell ref="I24:L24"/>
    <mergeCell ref="M24:N24"/>
    <mergeCell ref="O24:Q24"/>
    <mergeCell ref="R24:T24"/>
    <mergeCell ref="U24:W24"/>
    <mergeCell ref="X24:Z24"/>
    <mergeCell ref="AA24:AC24"/>
    <mergeCell ref="AD24:AF24"/>
    <mergeCell ref="AG24:AI24"/>
    <mergeCell ref="AJ24:AL24"/>
    <mergeCell ref="AM24:AO24"/>
    <mergeCell ref="AP24:AR24"/>
    <mergeCell ref="B23:D23"/>
    <mergeCell ref="E23:H23"/>
    <mergeCell ref="I23:L23"/>
    <mergeCell ref="M23:N23"/>
    <mergeCell ref="O23:Q23"/>
    <mergeCell ref="R23:T23"/>
    <mergeCell ref="U23:W23"/>
    <mergeCell ref="X23:Z23"/>
    <mergeCell ref="AA23:AC23"/>
    <mergeCell ref="AD21:AF21"/>
    <mergeCell ref="AG21:AI21"/>
    <mergeCell ref="AJ21:AL21"/>
    <mergeCell ref="AM21:AO21"/>
    <mergeCell ref="AP21:AR21"/>
    <mergeCell ref="B22:D22"/>
    <mergeCell ref="E22:H22"/>
    <mergeCell ref="I22:L22"/>
    <mergeCell ref="M22:N22"/>
    <mergeCell ref="O22:Q22"/>
    <mergeCell ref="R22:T22"/>
    <mergeCell ref="U22:W22"/>
    <mergeCell ref="X22:Z22"/>
    <mergeCell ref="AA22:AC22"/>
    <mergeCell ref="AD22:AF22"/>
    <mergeCell ref="AG22:AI22"/>
    <mergeCell ref="AJ22:AL22"/>
    <mergeCell ref="AM22:AO22"/>
    <mergeCell ref="AP22:AR22"/>
    <mergeCell ref="B21:D21"/>
    <mergeCell ref="E21:H21"/>
    <mergeCell ref="I21:L21"/>
    <mergeCell ref="M21:N21"/>
    <mergeCell ref="O21:Q21"/>
    <mergeCell ref="R21:T21"/>
    <mergeCell ref="U21:W21"/>
    <mergeCell ref="X21:Z21"/>
    <mergeCell ref="AA21:AC21"/>
    <mergeCell ref="AD19:AF19"/>
    <mergeCell ref="AG19:AI19"/>
    <mergeCell ref="AJ19:AL19"/>
    <mergeCell ref="AM19:AO19"/>
    <mergeCell ref="AP19:AR19"/>
    <mergeCell ref="B20:D20"/>
    <mergeCell ref="E20:H20"/>
    <mergeCell ref="I20:L20"/>
    <mergeCell ref="M20:N20"/>
    <mergeCell ref="O20:Q20"/>
    <mergeCell ref="R20:T20"/>
    <mergeCell ref="U20:W20"/>
    <mergeCell ref="X20:Z20"/>
    <mergeCell ref="AA20:AC20"/>
    <mergeCell ref="AD20:AF20"/>
    <mergeCell ref="AG20:AI20"/>
    <mergeCell ref="AJ20:AL20"/>
    <mergeCell ref="AM20:AO20"/>
    <mergeCell ref="AP20:AR20"/>
    <mergeCell ref="B19:D19"/>
    <mergeCell ref="E19:H19"/>
    <mergeCell ref="I19:L19"/>
    <mergeCell ref="M19:N19"/>
    <mergeCell ref="O19:Q19"/>
    <mergeCell ref="R19:T19"/>
    <mergeCell ref="U19:W19"/>
    <mergeCell ref="X19:Z19"/>
    <mergeCell ref="AA19:AC19"/>
    <mergeCell ref="AD17:AF17"/>
    <mergeCell ref="AG17:AI17"/>
    <mergeCell ref="AJ17:AL17"/>
    <mergeCell ref="AM17:AO17"/>
    <mergeCell ref="AP17:AR17"/>
    <mergeCell ref="B18:D18"/>
    <mergeCell ref="E18:H18"/>
    <mergeCell ref="I18:L18"/>
    <mergeCell ref="M18:N18"/>
    <mergeCell ref="O18:Q18"/>
    <mergeCell ref="R18:T18"/>
    <mergeCell ref="U18:W18"/>
    <mergeCell ref="X18:Z18"/>
    <mergeCell ref="AA18:AC18"/>
    <mergeCell ref="AD18:AF18"/>
    <mergeCell ref="AG18:AI18"/>
    <mergeCell ref="AJ18:AL18"/>
    <mergeCell ref="AM18:AO18"/>
    <mergeCell ref="AP18:AR18"/>
    <mergeCell ref="B17:D17"/>
    <mergeCell ref="E17:H17"/>
    <mergeCell ref="I17:L17"/>
    <mergeCell ref="M17:N17"/>
    <mergeCell ref="O17:Q17"/>
    <mergeCell ref="R17:T17"/>
    <mergeCell ref="U17:W17"/>
    <mergeCell ref="X17:Z17"/>
    <mergeCell ref="AA17:AC17"/>
    <mergeCell ref="AD15:AF15"/>
    <mergeCell ref="AG15:AI15"/>
    <mergeCell ref="AJ15:AL15"/>
    <mergeCell ref="AM15:AO15"/>
    <mergeCell ref="AP15:AR15"/>
    <mergeCell ref="B16:D16"/>
    <mergeCell ref="E16:H16"/>
    <mergeCell ref="I16:L16"/>
    <mergeCell ref="M16:N16"/>
    <mergeCell ref="O16:Q16"/>
    <mergeCell ref="R16:T16"/>
    <mergeCell ref="U16:W16"/>
    <mergeCell ref="X16:Z16"/>
    <mergeCell ref="AA16:AC16"/>
    <mergeCell ref="AD16:AF16"/>
    <mergeCell ref="AG16:AI16"/>
    <mergeCell ref="AJ16:AL16"/>
    <mergeCell ref="AM16:AO16"/>
    <mergeCell ref="AP16:AR16"/>
    <mergeCell ref="B15:D15"/>
    <mergeCell ref="E15:H15"/>
    <mergeCell ref="I15:L15"/>
    <mergeCell ref="M15:N15"/>
    <mergeCell ref="O15:Q15"/>
    <mergeCell ref="R15:T15"/>
    <mergeCell ref="U15:W15"/>
    <mergeCell ref="X15:Z15"/>
    <mergeCell ref="AA15:AC15"/>
    <mergeCell ref="AD13:AF13"/>
    <mergeCell ref="AG13:AI13"/>
    <mergeCell ref="AJ13:AL13"/>
    <mergeCell ref="AM13:AO13"/>
    <mergeCell ref="AP13:AR13"/>
    <mergeCell ref="B14:D14"/>
    <mergeCell ref="E14:H14"/>
    <mergeCell ref="I14:L14"/>
    <mergeCell ref="M14:N14"/>
    <mergeCell ref="O14:Q14"/>
    <mergeCell ref="R14:T14"/>
    <mergeCell ref="U14:W14"/>
    <mergeCell ref="X14:Z14"/>
    <mergeCell ref="AA14:AC14"/>
    <mergeCell ref="AD14:AF14"/>
    <mergeCell ref="AG14:AI14"/>
    <mergeCell ref="AJ14:AL14"/>
    <mergeCell ref="AM14:AO14"/>
    <mergeCell ref="AP14:AR14"/>
    <mergeCell ref="B13:D13"/>
    <mergeCell ref="E13:H13"/>
    <mergeCell ref="I13:L13"/>
    <mergeCell ref="M13:N13"/>
    <mergeCell ref="O13:Q13"/>
    <mergeCell ref="R13:T13"/>
    <mergeCell ref="U13:W13"/>
    <mergeCell ref="X13:Z13"/>
    <mergeCell ref="AA13:AC13"/>
    <mergeCell ref="AD11:AF11"/>
    <mergeCell ref="AG11:AI11"/>
    <mergeCell ref="AJ11:AL11"/>
    <mergeCell ref="AM11:AO11"/>
    <mergeCell ref="AP11:AR11"/>
    <mergeCell ref="B12:D12"/>
    <mergeCell ref="E12:H12"/>
    <mergeCell ref="I12:L12"/>
    <mergeCell ref="M12:N12"/>
    <mergeCell ref="O12:Q12"/>
    <mergeCell ref="R12:T12"/>
    <mergeCell ref="U12:W12"/>
    <mergeCell ref="X12:Z12"/>
    <mergeCell ref="AA12:AC12"/>
    <mergeCell ref="AD12:AF12"/>
    <mergeCell ref="AG12:AI12"/>
    <mergeCell ref="AJ12:AL12"/>
    <mergeCell ref="AM12:AO12"/>
    <mergeCell ref="AP12:AR12"/>
    <mergeCell ref="B11:D11"/>
    <mergeCell ref="E11:H11"/>
    <mergeCell ref="I11:L11"/>
    <mergeCell ref="M11:N11"/>
    <mergeCell ref="O11:Q11"/>
    <mergeCell ref="R11:T11"/>
    <mergeCell ref="U11:W11"/>
    <mergeCell ref="X11:Z11"/>
    <mergeCell ref="AA11:AC11"/>
    <mergeCell ref="AD9:AF9"/>
    <mergeCell ref="AG9:AI9"/>
    <mergeCell ref="AJ9:AL9"/>
    <mergeCell ref="AM9:AO9"/>
    <mergeCell ref="AP9:AR9"/>
    <mergeCell ref="B10:D10"/>
    <mergeCell ref="E10:H10"/>
    <mergeCell ref="I10:L10"/>
    <mergeCell ref="M10:N10"/>
    <mergeCell ref="O10:Q10"/>
    <mergeCell ref="R10:T10"/>
    <mergeCell ref="U10:W10"/>
    <mergeCell ref="X10:Z10"/>
    <mergeCell ref="AA10:AC10"/>
    <mergeCell ref="AD10:AF10"/>
    <mergeCell ref="AG10:AI10"/>
    <mergeCell ref="AJ10:AL10"/>
    <mergeCell ref="AM10:AO10"/>
    <mergeCell ref="AP10:AR10"/>
    <mergeCell ref="B9:D9"/>
    <mergeCell ref="E9:H9"/>
    <mergeCell ref="I9:L9"/>
    <mergeCell ref="M9:N9"/>
    <mergeCell ref="O9:Q9"/>
    <mergeCell ref="R9:T9"/>
    <mergeCell ref="U9:W9"/>
    <mergeCell ref="X9:Z9"/>
    <mergeCell ref="AA9:AC9"/>
    <mergeCell ref="AM51:AO51"/>
    <mergeCell ref="AP51:AR51"/>
    <mergeCell ref="U51:W51"/>
    <mergeCell ref="X51:Z51"/>
    <mergeCell ref="AA51:AC51"/>
    <mergeCell ref="AD51:AF51"/>
    <mergeCell ref="AG51:AI51"/>
    <mergeCell ref="AJ51:AL51"/>
    <mergeCell ref="B51:D51"/>
    <mergeCell ref="E51:H51"/>
    <mergeCell ref="I51:L51"/>
    <mergeCell ref="M51:N51"/>
    <mergeCell ref="O51:Q51"/>
    <mergeCell ref="R51:T51"/>
    <mergeCell ref="AA50:AC50"/>
    <mergeCell ref="AD50:AF50"/>
    <mergeCell ref="AG50:AI50"/>
    <mergeCell ref="AJ50:AL50"/>
    <mergeCell ref="AM50:AO50"/>
    <mergeCell ref="AP50:AR50"/>
    <mergeCell ref="AM49:AO49"/>
    <mergeCell ref="AP49:AR49"/>
    <mergeCell ref="E50:H50"/>
    <mergeCell ref="I50:L50"/>
    <mergeCell ref="M50:N50"/>
    <mergeCell ref="O50:Q50"/>
    <mergeCell ref="R50:T50"/>
    <mergeCell ref="U50:W50"/>
    <mergeCell ref="X50:Z50"/>
    <mergeCell ref="U49:W49"/>
    <mergeCell ref="X49:Z49"/>
    <mergeCell ref="AA49:AC49"/>
    <mergeCell ref="AD49:AF49"/>
    <mergeCell ref="AG49:AI49"/>
    <mergeCell ref="AJ49:AL49"/>
    <mergeCell ref="E49:H49"/>
    <mergeCell ref="I49:L49"/>
    <mergeCell ref="M49:N49"/>
    <mergeCell ref="O49:Q49"/>
    <mergeCell ref="R49:T49"/>
    <mergeCell ref="AA48:AC48"/>
    <mergeCell ref="AD48:AF48"/>
    <mergeCell ref="AG48:AI48"/>
    <mergeCell ref="AJ48:AL48"/>
    <mergeCell ref="AM48:AO48"/>
    <mergeCell ref="AP48:AR48"/>
    <mergeCell ref="AM47:AO47"/>
    <mergeCell ref="AP47:AR47"/>
    <mergeCell ref="E48:H48"/>
    <mergeCell ref="I48:L48"/>
    <mergeCell ref="M48:N48"/>
    <mergeCell ref="O48:Q48"/>
    <mergeCell ref="R48:T48"/>
    <mergeCell ref="U48:W48"/>
    <mergeCell ref="X48:Z48"/>
    <mergeCell ref="U47:W47"/>
    <mergeCell ref="X47:Z47"/>
    <mergeCell ref="AA47:AC47"/>
    <mergeCell ref="AD47:AF47"/>
    <mergeCell ref="AG47:AI47"/>
    <mergeCell ref="AJ47:AL47"/>
    <mergeCell ref="E47:H47"/>
    <mergeCell ref="I47:L47"/>
    <mergeCell ref="M47:N47"/>
    <mergeCell ref="O47:Q47"/>
    <mergeCell ref="R47:T47"/>
    <mergeCell ref="AA46:AC46"/>
    <mergeCell ref="AD46:AF46"/>
    <mergeCell ref="AG46:AI46"/>
    <mergeCell ref="AJ46:AL46"/>
    <mergeCell ref="AM46:AO46"/>
    <mergeCell ref="AP46:AR46"/>
    <mergeCell ref="AM45:AO45"/>
    <mergeCell ref="AP45:AR45"/>
    <mergeCell ref="E46:H46"/>
    <mergeCell ref="I46:L46"/>
    <mergeCell ref="M46:N46"/>
    <mergeCell ref="O46:Q46"/>
    <mergeCell ref="R46:T46"/>
    <mergeCell ref="U46:W46"/>
    <mergeCell ref="X46:Z46"/>
    <mergeCell ref="U45:W45"/>
    <mergeCell ref="X45:Z45"/>
    <mergeCell ref="AA45:AC45"/>
    <mergeCell ref="AD45:AF45"/>
    <mergeCell ref="AG45:AI45"/>
    <mergeCell ref="AJ45:AL45"/>
    <mergeCell ref="E45:H45"/>
    <mergeCell ref="I45:L45"/>
    <mergeCell ref="M45:N45"/>
    <mergeCell ref="O45:Q45"/>
    <mergeCell ref="R45:T45"/>
    <mergeCell ref="AA44:AC44"/>
    <mergeCell ref="AD44:AF44"/>
    <mergeCell ref="AG44:AI44"/>
    <mergeCell ref="AJ44:AL44"/>
    <mergeCell ref="AM44:AO44"/>
    <mergeCell ref="AP44:AR44"/>
    <mergeCell ref="AM43:AO43"/>
    <mergeCell ref="AP43:AR43"/>
    <mergeCell ref="E44:H44"/>
    <mergeCell ref="I44:L44"/>
    <mergeCell ref="M44:N44"/>
    <mergeCell ref="O44:Q44"/>
    <mergeCell ref="R44:T44"/>
    <mergeCell ref="U44:W44"/>
    <mergeCell ref="X44:Z44"/>
    <mergeCell ref="U43:W43"/>
    <mergeCell ref="X43:Z43"/>
    <mergeCell ref="AA43:AC43"/>
    <mergeCell ref="AD43:AF43"/>
    <mergeCell ref="AG43:AI43"/>
    <mergeCell ref="AJ43:AL43"/>
    <mergeCell ref="E43:H43"/>
    <mergeCell ref="I43:L43"/>
    <mergeCell ref="M43:N43"/>
    <mergeCell ref="O43:Q43"/>
    <mergeCell ref="R43:T43"/>
    <mergeCell ref="AA42:AC42"/>
    <mergeCell ref="AD42:AF42"/>
    <mergeCell ref="AG42:AI42"/>
    <mergeCell ref="AJ42:AL42"/>
    <mergeCell ref="AM42:AO42"/>
    <mergeCell ref="AP42:AR42"/>
    <mergeCell ref="AM41:AO41"/>
    <mergeCell ref="AP41:AR41"/>
    <mergeCell ref="E42:H42"/>
    <mergeCell ref="I42:L42"/>
    <mergeCell ref="M42:N42"/>
    <mergeCell ref="O42:Q42"/>
    <mergeCell ref="R42:T42"/>
    <mergeCell ref="U42:W42"/>
    <mergeCell ref="X42:Z42"/>
    <mergeCell ref="U41:W41"/>
    <mergeCell ref="X41:Z41"/>
    <mergeCell ref="AA41:AC41"/>
    <mergeCell ref="AD41:AF41"/>
    <mergeCell ref="AG41:AI41"/>
    <mergeCell ref="AJ41:AL41"/>
    <mergeCell ref="E41:H41"/>
    <mergeCell ref="I41:L41"/>
    <mergeCell ref="M41:N41"/>
    <mergeCell ref="O41:Q41"/>
    <mergeCell ref="R41:T41"/>
    <mergeCell ref="AA30:AC30"/>
    <mergeCell ref="AD30:AF30"/>
    <mergeCell ref="AG30:AI30"/>
    <mergeCell ref="AJ30:AL30"/>
    <mergeCell ref="AM30:AO30"/>
    <mergeCell ref="AP30:AR30"/>
    <mergeCell ref="AM29:AO29"/>
    <mergeCell ref="AP29:AR29"/>
    <mergeCell ref="E30:H30"/>
    <mergeCell ref="I30:L30"/>
    <mergeCell ref="M30:N30"/>
    <mergeCell ref="O30:Q30"/>
    <mergeCell ref="R30:T30"/>
    <mergeCell ref="U30:W30"/>
    <mergeCell ref="X30:Z30"/>
    <mergeCell ref="U29:W29"/>
    <mergeCell ref="X29:Z29"/>
    <mergeCell ref="AA29:AC29"/>
    <mergeCell ref="AD29:AF29"/>
    <mergeCell ref="AG29:AI29"/>
    <mergeCell ref="AJ29:AL29"/>
    <mergeCell ref="E29:H29"/>
    <mergeCell ref="I29:L29"/>
    <mergeCell ref="M29:N29"/>
    <mergeCell ref="O29:Q29"/>
    <mergeCell ref="R29:T29"/>
    <mergeCell ref="AA28:AC28"/>
    <mergeCell ref="AD28:AF28"/>
    <mergeCell ref="AG28:AI28"/>
    <mergeCell ref="AJ28:AL28"/>
    <mergeCell ref="AM28:AO28"/>
    <mergeCell ref="AP28:AR28"/>
    <mergeCell ref="AM27:AO27"/>
    <mergeCell ref="AP27:AR27"/>
    <mergeCell ref="E28:H28"/>
    <mergeCell ref="I28:L28"/>
    <mergeCell ref="M28:N28"/>
    <mergeCell ref="O28:Q28"/>
    <mergeCell ref="R28:T28"/>
    <mergeCell ref="U28:W28"/>
    <mergeCell ref="X28:Z28"/>
    <mergeCell ref="U27:W27"/>
    <mergeCell ref="X27:Z27"/>
    <mergeCell ref="AA27:AC27"/>
    <mergeCell ref="AD27:AF27"/>
    <mergeCell ref="AG27:AI27"/>
    <mergeCell ref="AJ27:AL27"/>
    <mergeCell ref="E27:H27"/>
    <mergeCell ref="I27:L27"/>
    <mergeCell ref="M27:N27"/>
    <mergeCell ref="O27:Q27"/>
    <mergeCell ref="R27:T27"/>
    <mergeCell ref="AA26:AC26"/>
    <mergeCell ref="AD26:AF26"/>
    <mergeCell ref="AG26:AI26"/>
    <mergeCell ref="AJ26:AL26"/>
    <mergeCell ref="AM26:AO26"/>
    <mergeCell ref="AP26:AR26"/>
    <mergeCell ref="AM25:AO25"/>
    <mergeCell ref="AP25:AR25"/>
    <mergeCell ref="E26:H26"/>
    <mergeCell ref="I26:L26"/>
    <mergeCell ref="M26:N26"/>
    <mergeCell ref="O26:Q26"/>
    <mergeCell ref="R26:T26"/>
    <mergeCell ref="U26:W26"/>
    <mergeCell ref="X26:Z26"/>
    <mergeCell ref="U25:W25"/>
    <mergeCell ref="X25:Z25"/>
    <mergeCell ref="AA25:AC25"/>
    <mergeCell ref="AD25:AF25"/>
    <mergeCell ref="AG25:AI25"/>
    <mergeCell ref="AJ25:AL25"/>
    <mergeCell ref="E25:H25"/>
    <mergeCell ref="I25:L25"/>
    <mergeCell ref="M25:N25"/>
    <mergeCell ref="O25:Q25"/>
    <mergeCell ref="R25:T25"/>
    <mergeCell ref="AA8:AC8"/>
    <mergeCell ref="AD8:AF8"/>
    <mergeCell ref="AG8:AI8"/>
    <mergeCell ref="AJ8:AL8"/>
    <mergeCell ref="AM8:AO8"/>
    <mergeCell ref="AP8:AR8"/>
    <mergeCell ref="AM6:AO7"/>
    <mergeCell ref="AP6:AR7"/>
    <mergeCell ref="B8:D8"/>
    <mergeCell ref="E8:H8"/>
    <mergeCell ref="I8:L8"/>
    <mergeCell ref="M8:N8"/>
    <mergeCell ref="O8:Q8"/>
    <mergeCell ref="R8:T8"/>
    <mergeCell ref="U8:W8"/>
    <mergeCell ref="X8:Z8"/>
    <mergeCell ref="B2:AR2"/>
    <mergeCell ref="B5:D7"/>
    <mergeCell ref="E5:H7"/>
    <mergeCell ref="I5:L7"/>
    <mergeCell ref="M5:N7"/>
    <mergeCell ref="O5:Q5"/>
    <mergeCell ref="R5:T5"/>
    <mergeCell ref="U5:Z5"/>
    <mergeCell ref="AA5:AC5"/>
    <mergeCell ref="AD5:AF5"/>
    <mergeCell ref="AG5:AI5"/>
    <mergeCell ref="AJ5:AR5"/>
    <mergeCell ref="O6:Q7"/>
    <mergeCell ref="R6:T7"/>
    <mergeCell ref="U6:W7"/>
    <mergeCell ref="X6:Z7"/>
    <mergeCell ref="AA6:AC7"/>
    <mergeCell ref="AD6:AF7"/>
    <mergeCell ref="AG6:AI7"/>
    <mergeCell ref="AJ6:AL7"/>
  </mergeCells>
  <phoneticPr fontId="20"/>
  <dataValidations count="3">
    <dataValidation type="list" allowBlank="1" showInputMessage="1" showErrorMessage="1" sqref="WVW983074:WWZ983091 O65570:AR65587 JK65570:KN65587 TG65570:UJ65587 ADC65570:AEF65587 AMY65570:AOB65587 AWU65570:AXX65587 BGQ65570:BHT65587 BQM65570:BRP65587 CAI65570:CBL65587 CKE65570:CLH65587 CUA65570:CVD65587 DDW65570:DEZ65587 DNS65570:DOV65587 DXO65570:DYR65587 EHK65570:EIN65587 ERG65570:ESJ65587 FBC65570:FCF65587 FKY65570:FMB65587 FUU65570:FVX65587 GEQ65570:GFT65587 GOM65570:GPP65587 GYI65570:GZL65587 HIE65570:HJH65587 HSA65570:HTD65587 IBW65570:ICZ65587 ILS65570:IMV65587 IVO65570:IWR65587 JFK65570:JGN65587 JPG65570:JQJ65587 JZC65570:KAF65587 KIY65570:KKB65587 KSU65570:KTX65587 LCQ65570:LDT65587 LMM65570:LNP65587 LWI65570:LXL65587 MGE65570:MHH65587 MQA65570:MRD65587 MZW65570:NAZ65587 NJS65570:NKV65587 NTO65570:NUR65587 ODK65570:OEN65587 ONG65570:OOJ65587 OXC65570:OYF65587 PGY65570:PIB65587 PQU65570:PRX65587 QAQ65570:QBT65587 QKM65570:QLP65587 QUI65570:QVL65587 REE65570:RFH65587 ROA65570:RPD65587 RXW65570:RYZ65587 SHS65570:SIV65587 SRO65570:SSR65587 TBK65570:TCN65587 TLG65570:TMJ65587 TVC65570:TWF65587 UEY65570:UGB65587 UOU65570:UPX65587 UYQ65570:UZT65587 VIM65570:VJP65587 VSI65570:VTL65587 WCE65570:WDH65587 WMA65570:WND65587 WVW65570:WWZ65587 O131106:AR131123 JK131106:KN131123 TG131106:UJ131123 ADC131106:AEF131123 AMY131106:AOB131123 AWU131106:AXX131123 BGQ131106:BHT131123 BQM131106:BRP131123 CAI131106:CBL131123 CKE131106:CLH131123 CUA131106:CVD131123 DDW131106:DEZ131123 DNS131106:DOV131123 DXO131106:DYR131123 EHK131106:EIN131123 ERG131106:ESJ131123 FBC131106:FCF131123 FKY131106:FMB131123 FUU131106:FVX131123 GEQ131106:GFT131123 GOM131106:GPP131123 GYI131106:GZL131123 HIE131106:HJH131123 HSA131106:HTD131123 IBW131106:ICZ131123 ILS131106:IMV131123 IVO131106:IWR131123 JFK131106:JGN131123 JPG131106:JQJ131123 JZC131106:KAF131123 KIY131106:KKB131123 KSU131106:KTX131123 LCQ131106:LDT131123 LMM131106:LNP131123 LWI131106:LXL131123 MGE131106:MHH131123 MQA131106:MRD131123 MZW131106:NAZ131123 NJS131106:NKV131123 NTO131106:NUR131123 ODK131106:OEN131123 ONG131106:OOJ131123 OXC131106:OYF131123 PGY131106:PIB131123 PQU131106:PRX131123 QAQ131106:QBT131123 QKM131106:QLP131123 QUI131106:QVL131123 REE131106:RFH131123 ROA131106:RPD131123 RXW131106:RYZ131123 SHS131106:SIV131123 SRO131106:SSR131123 TBK131106:TCN131123 TLG131106:TMJ131123 TVC131106:TWF131123 UEY131106:UGB131123 UOU131106:UPX131123 UYQ131106:UZT131123 VIM131106:VJP131123 VSI131106:VTL131123 WCE131106:WDH131123 WMA131106:WND131123 WVW131106:WWZ131123 O196642:AR196659 JK196642:KN196659 TG196642:UJ196659 ADC196642:AEF196659 AMY196642:AOB196659 AWU196642:AXX196659 BGQ196642:BHT196659 BQM196642:BRP196659 CAI196642:CBL196659 CKE196642:CLH196659 CUA196642:CVD196659 DDW196642:DEZ196659 DNS196642:DOV196659 DXO196642:DYR196659 EHK196642:EIN196659 ERG196642:ESJ196659 FBC196642:FCF196659 FKY196642:FMB196659 FUU196642:FVX196659 GEQ196642:GFT196659 GOM196642:GPP196659 GYI196642:GZL196659 HIE196642:HJH196659 HSA196642:HTD196659 IBW196642:ICZ196659 ILS196642:IMV196659 IVO196642:IWR196659 JFK196642:JGN196659 JPG196642:JQJ196659 JZC196642:KAF196659 KIY196642:KKB196659 KSU196642:KTX196659 LCQ196642:LDT196659 LMM196642:LNP196659 LWI196642:LXL196659 MGE196642:MHH196659 MQA196642:MRD196659 MZW196642:NAZ196659 NJS196642:NKV196659 NTO196642:NUR196659 ODK196642:OEN196659 ONG196642:OOJ196659 OXC196642:OYF196659 PGY196642:PIB196659 PQU196642:PRX196659 QAQ196642:QBT196659 QKM196642:QLP196659 QUI196642:QVL196659 REE196642:RFH196659 ROA196642:RPD196659 RXW196642:RYZ196659 SHS196642:SIV196659 SRO196642:SSR196659 TBK196642:TCN196659 TLG196642:TMJ196659 TVC196642:TWF196659 UEY196642:UGB196659 UOU196642:UPX196659 UYQ196642:UZT196659 VIM196642:VJP196659 VSI196642:VTL196659 WCE196642:WDH196659 WMA196642:WND196659 WVW196642:WWZ196659 O262178:AR262195 JK262178:KN262195 TG262178:UJ262195 ADC262178:AEF262195 AMY262178:AOB262195 AWU262178:AXX262195 BGQ262178:BHT262195 BQM262178:BRP262195 CAI262178:CBL262195 CKE262178:CLH262195 CUA262178:CVD262195 DDW262178:DEZ262195 DNS262178:DOV262195 DXO262178:DYR262195 EHK262178:EIN262195 ERG262178:ESJ262195 FBC262178:FCF262195 FKY262178:FMB262195 FUU262178:FVX262195 GEQ262178:GFT262195 GOM262178:GPP262195 GYI262178:GZL262195 HIE262178:HJH262195 HSA262178:HTD262195 IBW262178:ICZ262195 ILS262178:IMV262195 IVO262178:IWR262195 JFK262178:JGN262195 JPG262178:JQJ262195 JZC262178:KAF262195 KIY262178:KKB262195 KSU262178:KTX262195 LCQ262178:LDT262195 LMM262178:LNP262195 LWI262178:LXL262195 MGE262178:MHH262195 MQA262178:MRD262195 MZW262178:NAZ262195 NJS262178:NKV262195 NTO262178:NUR262195 ODK262178:OEN262195 ONG262178:OOJ262195 OXC262178:OYF262195 PGY262178:PIB262195 PQU262178:PRX262195 QAQ262178:QBT262195 QKM262178:QLP262195 QUI262178:QVL262195 REE262178:RFH262195 ROA262178:RPD262195 RXW262178:RYZ262195 SHS262178:SIV262195 SRO262178:SSR262195 TBK262178:TCN262195 TLG262178:TMJ262195 TVC262178:TWF262195 UEY262178:UGB262195 UOU262178:UPX262195 UYQ262178:UZT262195 VIM262178:VJP262195 VSI262178:VTL262195 WCE262178:WDH262195 WMA262178:WND262195 WVW262178:WWZ262195 O327714:AR327731 JK327714:KN327731 TG327714:UJ327731 ADC327714:AEF327731 AMY327714:AOB327731 AWU327714:AXX327731 BGQ327714:BHT327731 BQM327714:BRP327731 CAI327714:CBL327731 CKE327714:CLH327731 CUA327714:CVD327731 DDW327714:DEZ327731 DNS327714:DOV327731 DXO327714:DYR327731 EHK327714:EIN327731 ERG327714:ESJ327731 FBC327714:FCF327731 FKY327714:FMB327731 FUU327714:FVX327731 GEQ327714:GFT327731 GOM327714:GPP327731 GYI327714:GZL327731 HIE327714:HJH327731 HSA327714:HTD327731 IBW327714:ICZ327731 ILS327714:IMV327731 IVO327714:IWR327731 JFK327714:JGN327731 JPG327714:JQJ327731 JZC327714:KAF327731 KIY327714:KKB327731 KSU327714:KTX327731 LCQ327714:LDT327731 LMM327714:LNP327731 LWI327714:LXL327731 MGE327714:MHH327731 MQA327714:MRD327731 MZW327714:NAZ327731 NJS327714:NKV327731 NTO327714:NUR327731 ODK327714:OEN327731 ONG327714:OOJ327731 OXC327714:OYF327731 PGY327714:PIB327731 PQU327714:PRX327731 QAQ327714:QBT327731 QKM327714:QLP327731 QUI327714:QVL327731 REE327714:RFH327731 ROA327714:RPD327731 RXW327714:RYZ327731 SHS327714:SIV327731 SRO327714:SSR327731 TBK327714:TCN327731 TLG327714:TMJ327731 TVC327714:TWF327731 UEY327714:UGB327731 UOU327714:UPX327731 UYQ327714:UZT327731 VIM327714:VJP327731 VSI327714:VTL327731 WCE327714:WDH327731 WMA327714:WND327731 WVW327714:WWZ327731 O393250:AR393267 JK393250:KN393267 TG393250:UJ393267 ADC393250:AEF393267 AMY393250:AOB393267 AWU393250:AXX393267 BGQ393250:BHT393267 BQM393250:BRP393267 CAI393250:CBL393267 CKE393250:CLH393267 CUA393250:CVD393267 DDW393250:DEZ393267 DNS393250:DOV393267 DXO393250:DYR393267 EHK393250:EIN393267 ERG393250:ESJ393267 FBC393250:FCF393267 FKY393250:FMB393267 FUU393250:FVX393267 GEQ393250:GFT393267 GOM393250:GPP393267 GYI393250:GZL393267 HIE393250:HJH393267 HSA393250:HTD393267 IBW393250:ICZ393267 ILS393250:IMV393267 IVO393250:IWR393267 JFK393250:JGN393267 JPG393250:JQJ393267 JZC393250:KAF393267 KIY393250:KKB393267 KSU393250:KTX393267 LCQ393250:LDT393267 LMM393250:LNP393267 LWI393250:LXL393267 MGE393250:MHH393267 MQA393250:MRD393267 MZW393250:NAZ393267 NJS393250:NKV393267 NTO393250:NUR393267 ODK393250:OEN393267 ONG393250:OOJ393267 OXC393250:OYF393267 PGY393250:PIB393267 PQU393250:PRX393267 QAQ393250:QBT393267 QKM393250:QLP393267 QUI393250:QVL393267 REE393250:RFH393267 ROA393250:RPD393267 RXW393250:RYZ393267 SHS393250:SIV393267 SRO393250:SSR393267 TBK393250:TCN393267 TLG393250:TMJ393267 TVC393250:TWF393267 UEY393250:UGB393267 UOU393250:UPX393267 UYQ393250:UZT393267 VIM393250:VJP393267 VSI393250:VTL393267 WCE393250:WDH393267 WMA393250:WND393267 WVW393250:WWZ393267 O458786:AR458803 JK458786:KN458803 TG458786:UJ458803 ADC458786:AEF458803 AMY458786:AOB458803 AWU458786:AXX458803 BGQ458786:BHT458803 BQM458786:BRP458803 CAI458786:CBL458803 CKE458786:CLH458803 CUA458786:CVD458803 DDW458786:DEZ458803 DNS458786:DOV458803 DXO458786:DYR458803 EHK458786:EIN458803 ERG458786:ESJ458803 FBC458786:FCF458803 FKY458786:FMB458803 FUU458786:FVX458803 GEQ458786:GFT458803 GOM458786:GPP458803 GYI458786:GZL458803 HIE458786:HJH458803 HSA458786:HTD458803 IBW458786:ICZ458803 ILS458786:IMV458803 IVO458786:IWR458803 JFK458786:JGN458803 JPG458786:JQJ458803 JZC458786:KAF458803 KIY458786:KKB458803 KSU458786:KTX458803 LCQ458786:LDT458803 LMM458786:LNP458803 LWI458786:LXL458803 MGE458786:MHH458803 MQA458786:MRD458803 MZW458786:NAZ458803 NJS458786:NKV458803 NTO458786:NUR458803 ODK458786:OEN458803 ONG458786:OOJ458803 OXC458786:OYF458803 PGY458786:PIB458803 PQU458786:PRX458803 QAQ458786:QBT458803 QKM458786:QLP458803 QUI458786:QVL458803 REE458786:RFH458803 ROA458786:RPD458803 RXW458786:RYZ458803 SHS458786:SIV458803 SRO458786:SSR458803 TBK458786:TCN458803 TLG458786:TMJ458803 TVC458786:TWF458803 UEY458786:UGB458803 UOU458786:UPX458803 UYQ458786:UZT458803 VIM458786:VJP458803 VSI458786:VTL458803 WCE458786:WDH458803 WMA458786:WND458803 WVW458786:WWZ458803 O524322:AR524339 JK524322:KN524339 TG524322:UJ524339 ADC524322:AEF524339 AMY524322:AOB524339 AWU524322:AXX524339 BGQ524322:BHT524339 BQM524322:BRP524339 CAI524322:CBL524339 CKE524322:CLH524339 CUA524322:CVD524339 DDW524322:DEZ524339 DNS524322:DOV524339 DXO524322:DYR524339 EHK524322:EIN524339 ERG524322:ESJ524339 FBC524322:FCF524339 FKY524322:FMB524339 FUU524322:FVX524339 GEQ524322:GFT524339 GOM524322:GPP524339 GYI524322:GZL524339 HIE524322:HJH524339 HSA524322:HTD524339 IBW524322:ICZ524339 ILS524322:IMV524339 IVO524322:IWR524339 JFK524322:JGN524339 JPG524322:JQJ524339 JZC524322:KAF524339 KIY524322:KKB524339 KSU524322:KTX524339 LCQ524322:LDT524339 LMM524322:LNP524339 LWI524322:LXL524339 MGE524322:MHH524339 MQA524322:MRD524339 MZW524322:NAZ524339 NJS524322:NKV524339 NTO524322:NUR524339 ODK524322:OEN524339 ONG524322:OOJ524339 OXC524322:OYF524339 PGY524322:PIB524339 PQU524322:PRX524339 QAQ524322:QBT524339 QKM524322:QLP524339 QUI524322:QVL524339 REE524322:RFH524339 ROA524322:RPD524339 RXW524322:RYZ524339 SHS524322:SIV524339 SRO524322:SSR524339 TBK524322:TCN524339 TLG524322:TMJ524339 TVC524322:TWF524339 UEY524322:UGB524339 UOU524322:UPX524339 UYQ524322:UZT524339 VIM524322:VJP524339 VSI524322:VTL524339 WCE524322:WDH524339 WMA524322:WND524339 WVW524322:WWZ524339 O589858:AR589875 JK589858:KN589875 TG589858:UJ589875 ADC589858:AEF589875 AMY589858:AOB589875 AWU589858:AXX589875 BGQ589858:BHT589875 BQM589858:BRP589875 CAI589858:CBL589875 CKE589858:CLH589875 CUA589858:CVD589875 DDW589858:DEZ589875 DNS589858:DOV589875 DXO589858:DYR589875 EHK589858:EIN589875 ERG589858:ESJ589875 FBC589858:FCF589875 FKY589858:FMB589875 FUU589858:FVX589875 GEQ589858:GFT589875 GOM589858:GPP589875 GYI589858:GZL589875 HIE589858:HJH589875 HSA589858:HTD589875 IBW589858:ICZ589875 ILS589858:IMV589875 IVO589858:IWR589875 JFK589858:JGN589875 JPG589858:JQJ589875 JZC589858:KAF589875 KIY589858:KKB589875 KSU589858:KTX589875 LCQ589858:LDT589875 LMM589858:LNP589875 LWI589858:LXL589875 MGE589858:MHH589875 MQA589858:MRD589875 MZW589858:NAZ589875 NJS589858:NKV589875 NTO589858:NUR589875 ODK589858:OEN589875 ONG589858:OOJ589875 OXC589858:OYF589875 PGY589858:PIB589875 PQU589858:PRX589875 QAQ589858:QBT589875 QKM589858:QLP589875 QUI589858:QVL589875 REE589858:RFH589875 ROA589858:RPD589875 RXW589858:RYZ589875 SHS589858:SIV589875 SRO589858:SSR589875 TBK589858:TCN589875 TLG589858:TMJ589875 TVC589858:TWF589875 UEY589858:UGB589875 UOU589858:UPX589875 UYQ589858:UZT589875 VIM589858:VJP589875 VSI589858:VTL589875 WCE589858:WDH589875 WMA589858:WND589875 WVW589858:WWZ589875 O655394:AR655411 JK655394:KN655411 TG655394:UJ655411 ADC655394:AEF655411 AMY655394:AOB655411 AWU655394:AXX655411 BGQ655394:BHT655411 BQM655394:BRP655411 CAI655394:CBL655411 CKE655394:CLH655411 CUA655394:CVD655411 DDW655394:DEZ655411 DNS655394:DOV655411 DXO655394:DYR655411 EHK655394:EIN655411 ERG655394:ESJ655411 FBC655394:FCF655411 FKY655394:FMB655411 FUU655394:FVX655411 GEQ655394:GFT655411 GOM655394:GPP655411 GYI655394:GZL655411 HIE655394:HJH655411 HSA655394:HTD655411 IBW655394:ICZ655411 ILS655394:IMV655411 IVO655394:IWR655411 JFK655394:JGN655411 JPG655394:JQJ655411 JZC655394:KAF655411 KIY655394:KKB655411 KSU655394:KTX655411 LCQ655394:LDT655411 LMM655394:LNP655411 LWI655394:LXL655411 MGE655394:MHH655411 MQA655394:MRD655411 MZW655394:NAZ655411 NJS655394:NKV655411 NTO655394:NUR655411 ODK655394:OEN655411 ONG655394:OOJ655411 OXC655394:OYF655411 PGY655394:PIB655411 PQU655394:PRX655411 QAQ655394:QBT655411 QKM655394:QLP655411 QUI655394:QVL655411 REE655394:RFH655411 ROA655394:RPD655411 RXW655394:RYZ655411 SHS655394:SIV655411 SRO655394:SSR655411 TBK655394:TCN655411 TLG655394:TMJ655411 TVC655394:TWF655411 UEY655394:UGB655411 UOU655394:UPX655411 UYQ655394:UZT655411 VIM655394:VJP655411 VSI655394:VTL655411 WCE655394:WDH655411 WMA655394:WND655411 WVW655394:WWZ655411 O720930:AR720947 JK720930:KN720947 TG720930:UJ720947 ADC720930:AEF720947 AMY720930:AOB720947 AWU720930:AXX720947 BGQ720930:BHT720947 BQM720930:BRP720947 CAI720930:CBL720947 CKE720930:CLH720947 CUA720930:CVD720947 DDW720930:DEZ720947 DNS720930:DOV720947 DXO720930:DYR720947 EHK720930:EIN720947 ERG720930:ESJ720947 FBC720930:FCF720947 FKY720930:FMB720947 FUU720930:FVX720947 GEQ720930:GFT720947 GOM720930:GPP720947 GYI720930:GZL720947 HIE720930:HJH720947 HSA720930:HTD720947 IBW720930:ICZ720947 ILS720930:IMV720947 IVO720930:IWR720947 JFK720930:JGN720947 JPG720930:JQJ720947 JZC720930:KAF720947 KIY720930:KKB720947 KSU720930:KTX720947 LCQ720930:LDT720947 LMM720930:LNP720947 LWI720930:LXL720947 MGE720930:MHH720947 MQA720930:MRD720947 MZW720930:NAZ720947 NJS720930:NKV720947 NTO720930:NUR720947 ODK720930:OEN720947 ONG720930:OOJ720947 OXC720930:OYF720947 PGY720930:PIB720947 PQU720930:PRX720947 QAQ720930:QBT720947 QKM720930:QLP720947 QUI720930:QVL720947 REE720930:RFH720947 ROA720930:RPD720947 RXW720930:RYZ720947 SHS720930:SIV720947 SRO720930:SSR720947 TBK720930:TCN720947 TLG720930:TMJ720947 TVC720930:TWF720947 UEY720930:UGB720947 UOU720930:UPX720947 UYQ720930:UZT720947 VIM720930:VJP720947 VSI720930:VTL720947 WCE720930:WDH720947 WMA720930:WND720947 WVW720930:WWZ720947 O786466:AR786483 JK786466:KN786483 TG786466:UJ786483 ADC786466:AEF786483 AMY786466:AOB786483 AWU786466:AXX786483 BGQ786466:BHT786483 BQM786466:BRP786483 CAI786466:CBL786483 CKE786466:CLH786483 CUA786466:CVD786483 DDW786466:DEZ786483 DNS786466:DOV786483 DXO786466:DYR786483 EHK786466:EIN786483 ERG786466:ESJ786483 FBC786466:FCF786483 FKY786466:FMB786483 FUU786466:FVX786483 GEQ786466:GFT786483 GOM786466:GPP786483 GYI786466:GZL786483 HIE786466:HJH786483 HSA786466:HTD786483 IBW786466:ICZ786483 ILS786466:IMV786483 IVO786466:IWR786483 JFK786466:JGN786483 JPG786466:JQJ786483 JZC786466:KAF786483 KIY786466:KKB786483 KSU786466:KTX786483 LCQ786466:LDT786483 LMM786466:LNP786483 LWI786466:LXL786483 MGE786466:MHH786483 MQA786466:MRD786483 MZW786466:NAZ786483 NJS786466:NKV786483 NTO786466:NUR786483 ODK786466:OEN786483 ONG786466:OOJ786483 OXC786466:OYF786483 PGY786466:PIB786483 PQU786466:PRX786483 QAQ786466:QBT786483 QKM786466:QLP786483 QUI786466:QVL786483 REE786466:RFH786483 ROA786466:RPD786483 RXW786466:RYZ786483 SHS786466:SIV786483 SRO786466:SSR786483 TBK786466:TCN786483 TLG786466:TMJ786483 TVC786466:TWF786483 UEY786466:UGB786483 UOU786466:UPX786483 UYQ786466:UZT786483 VIM786466:VJP786483 VSI786466:VTL786483 WCE786466:WDH786483 WMA786466:WND786483 WVW786466:WWZ786483 O852002:AR852019 JK852002:KN852019 TG852002:UJ852019 ADC852002:AEF852019 AMY852002:AOB852019 AWU852002:AXX852019 BGQ852002:BHT852019 BQM852002:BRP852019 CAI852002:CBL852019 CKE852002:CLH852019 CUA852002:CVD852019 DDW852002:DEZ852019 DNS852002:DOV852019 DXO852002:DYR852019 EHK852002:EIN852019 ERG852002:ESJ852019 FBC852002:FCF852019 FKY852002:FMB852019 FUU852002:FVX852019 GEQ852002:GFT852019 GOM852002:GPP852019 GYI852002:GZL852019 HIE852002:HJH852019 HSA852002:HTD852019 IBW852002:ICZ852019 ILS852002:IMV852019 IVO852002:IWR852019 JFK852002:JGN852019 JPG852002:JQJ852019 JZC852002:KAF852019 KIY852002:KKB852019 KSU852002:KTX852019 LCQ852002:LDT852019 LMM852002:LNP852019 LWI852002:LXL852019 MGE852002:MHH852019 MQA852002:MRD852019 MZW852002:NAZ852019 NJS852002:NKV852019 NTO852002:NUR852019 ODK852002:OEN852019 ONG852002:OOJ852019 OXC852002:OYF852019 PGY852002:PIB852019 PQU852002:PRX852019 QAQ852002:QBT852019 QKM852002:QLP852019 QUI852002:QVL852019 REE852002:RFH852019 ROA852002:RPD852019 RXW852002:RYZ852019 SHS852002:SIV852019 SRO852002:SSR852019 TBK852002:TCN852019 TLG852002:TMJ852019 TVC852002:TWF852019 UEY852002:UGB852019 UOU852002:UPX852019 UYQ852002:UZT852019 VIM852002:VJP852019 VSI852002:VTL852019 WCE852002:WDH852019 WMA852002:WND852019 WVW852002:WWZ852019 O917538:AR917555 JK917538:KN917555 TG917538:UJ917555 ADC917538:AEF917555 AMY917538:AOB917555 AWU917538:AXX917555 BGQ917538:BHT917555 BQM917538:BRP917555 CAI917538:CBL917555 CKE917538:CLH917555 CUA917538:CVD917555 DDW917538:DEZ917555 DNS917538:DOV917555 DXO917538:DYR917555 EHK917538:EIN917555 ERG917538:ESJ917555 FBC917538:FCF917555 FKY917538:FMB917555 FUU917538:FVX917555 GEQ917538:GFT917555 GOM917538:GPP917555 GYI917538:GZL917555 HIE917538:HJH917555 HSA917538:HTD917555 IBW917538:ICZ917555 ILS917538:IMV917555 IVO917538:IWR917555 JFK917538:JGN917555 JPG917538:JQJ917555 JZC917538:KAF917555 KIY917538:KKB917555 KSU917538:KTX917555 LCQ917538:LDT917555 LMM917538:LNP917555 LWI917538:LXL917555 MGE917538:MHH917555 MQA917538:MRD917555 MZW917538:NAZ917555 NJS917538:NKV917555 NTO917538:NUR917555 ODK917538:OEN917555 ONG917538:OOJ917555 OXC917538:OYF917555 PGY917538:PIB917555 PQU917538:PRX917555 QAQ917538:QBT917555 QKM917538:QLP917555 QUI917538:QVL917555 REE917538:RFH917555 ROA917538:RPD917555 RXW917538:RYZ917555 SHS917538:SIV917555 SRO917538:SSR917555 TBK917538:TCN917555 TLG917538:TMJ917555 TVC917538:TWF917555 UEY917538:UGB917555 UOU917538:UPX917555 UYQ917538:UZT917555 VIM917538:VJP917555 VSI917538:VTL917555 WCE917538:WDH917555 WMA917538:WND917555 WVW917538:WWZ917555 O983074:AR983091 JK983074:KN983091 TG983074:UJ983091 ADC983074:AEF983091 AMY983074:AOB983091 AWU983074:AXX983091 BGQ983074:BHT983091 BQM983074:BRP983091 CAI983074:CBL983091 CKE983074:CLH983091 CUA983074:CVD983091 DDW983074:DEZ983091 DNS983074:DOV983091 DXO983074:DYR983091 EHK983074:EIN983091 ERG983074:ESJ983091 FBC983074:FCF983091 FKY983074:FMB983091 FUU983074:FVX983091 GEQ983074:GFT983091 GOM983074:GPP983091 GYI983074:GZL983091 HIE983074:HJH983091 HSA983074:HTD983091 IBW983074:ICZ983091 ILS983074:IMV983091 IVO983074:IWR983091 JFK983074:JGN983091 JPG983074:JQJ983091 JZC983074:KAF983091 KIY983074:KKB983091 KSU983074:KTX983091 LCQ983074:LDT983091 LMM983074:LNP983091 LWI983074:LXL983091 MGE983074:MHH983091 MQA983074:MRD983091 MZW983074:NAZ983091 NJS983074:NKV983091 NTO983074:NUR983091 ODK983074:OEN983091 ONG983074:OOJ983091 OXC983074:OYF983091 PGY983074:PIB983091 PQU983074:PRX983091 QAQ983074:QBT983091 QKM983074:QLP983091 QUI983074:QVL983091 REE983074:RFH983091 ROA983074:RPD983091 RXW983074:RYZ983091 SHS983074:SIV983091 SRO983074:SSR983091 TBK983074:TCN983091 TLG983074:TMJ983091 TVC983074:TWF983091 UEY983074:UGB983091 UOU983074:UPX983091 UYQ983074:UZT983091 VIM983074:VJP983091 VSI983074:VTL983091 WCE983074:WDH983091 WMA983074:WND983091 O8:AR51 JK8:KN51 TG8:UJ51 ADC8:AEF51 AMY8:AOB51 AWU8:AXX51 BGQ8:BHT51 BQM8:BRP51 CAI8:CBL51 CKE8:CLH51 CUA8:CVD51 DDW8:DEZ51 DNS8:DOV51 DXO8:DYR51 EHK8:EIN51 ERG8:ESJ51 FBC8:FCF51 FKY8:FMB51 FUU8:FVX51 GEQ8:GFT51 GOM8:GPP51 GYI8:GZL51 HIE8:HJH51 HSA8:HTD51 IBW8:ICZ51 ILS8:IMV51 IVO8:IWR51 JFK8:JGN51 JPG8:JQJ51 JZC8:KAF51 KIY8:KKB51 KSU8:KTX51 LCQ8:LDT51 LMM8:LNP51 LWI8:LXL51 MGE8:MHH51 MQA8:MRD51 MZW8:NAZ51 NJS8:NKV51 NTO8:NUR51 ODK8:OEN51 ONG8:OOJ51 OXC8:OYF51 PGY8:PIB51 PQU8:PRX51 QAQ8:QBT51 QKM8:QLP51 QUI8:QVL51 REE8:RFH51 ROA8:RPD51 RXW8:RYZ51 SHS8:SIV51 SRO8:SSR51 TBK8:TCN51 TLG8:TMJ51 TVC8:TWF51 UEY8:UGB51 UOU8:UPX51 UYQ8:UZT51 VIM8:VJP51 VSI8:VTL51 WCE8:WDH51 WMA8:WND51 WVW8:WWZ51" xr:uid="{00000000-0002-0000-0E00-000000000000}">
      <formula1>"□,■,―"</formula1>
    </dataValidation>
    <dataValidation type="list" allowBlank="1" showInputMessage="1" showErrorMessage="1" sqref="R56:W56 JN56:JS56 TJ56:TO56 ADF56:ADK56 ANB56:ANG56 AWX56:AXC56 BGT56:BGY56 BQP56:BQU56 CAL56:CAQ56 CKH56:CKM56 CUD56:CUI56 DDZ56:DEE56 DNV56:DOA56 DXR56:DXW56 EHN56:EHS56 ERJ56:ERO56 FBF56:FBK56 FLB56:FLG56 FUX56:FVC56 GET56:GEY56 GOP56:GOU56 GYL56:GYQ56 HIH56:HIM56 HSD56:HSI56 IBZ56:ICE56 ILV56:IMA56 IVR56:IVW56 JFN56:JFS56 JPJ56:JPO56 JZF56:JZK56 KJB56:KJG56 KSX56:KTC56 LCT56:LCY56 LMP56:LMU56 LWL56:LWQ56 MGH56:MGM56 MQD56:MQI56 MZZ56:NAE56 NJV56:NKA56 NTR56:NTW56 ODN56:ODS56 ONJ56:ONO56 OXF56:OXK56 PHB56:PHG56 PQX56:PRC56 QAT56:QAY56 QKP56:QKU56 QUL56:QUQ56 REH56:REM56 ROD56:ROI56 RXZ56:RYE56 SHV56:SIA56 SRR56:SRW56 TBN56:TBS56 TLJ56:TLO56 TVF56:TVK56 UFB56:UFG56 UOX56:UPC56 UYT56:UYY56 VIP56:VIU56 VSL56:VSQ56 WCH56:WCM56 WMD56:WMI56 WVZ56:WWE56 R65592:W65592 JN65592:JS65592 TJ65592:TO65592 ADF65592:ADK65592 ANB65592:ANG65592 AWX65592:AXC65592 BGT65592:BGY65592 BQP65592:BQU65592 CAL65592:CAQ65592 CKH65592:CKM65592 CUD65592:CUI65592 DDZ65592:DEE65592 DNV65592:DOA65592 DXR65592:DXW65592 EHN65592:EHS65592 ERJ65592:ERO65592 FBF65592:FBK65592 FLB65592:FLG65592 FUX65592:FVC65592 GET65592:GEY65592 GOP65592:GOU65592 GYL65592:GYQ65592 HIH65592:HIM65592 HSD65592:HSI65592 IBZ65592:ICE65592 ILV65592:IMA65592 IVR65592:IVW65592 JFN65592:JFS65592 JPJ65592:JPO65592 JZF65592:JZK65592 KJB65592:KJG65592 KSX65592:KTC65592 LCT65592:LCY65592 LMP65592:LMU65592 LWL65592:LWQ65592 MGH65592:MGM65592 MQD65592:MQI65592 MZZ65592:NAE65592 NJV65592:NKA65592 NTR65592:NTW65592 ODN65592:ODS65592 ONJ65592:ONO65592 OXF65592:OXK65592 PHB65592:PHG65592 PQX65592:PRC65592 QAT65592:QAY65592 QKP65592:QKU65592 QUL65592:QUQ65592 REH65592:REM65592 ROD65592:ROI65592 RXZ65592:RYE65592 SHV65592:SIA65592 SRR65592:SRW65592 TBN65592:TBS65592 TLJ65592:TLO65592 TVF65592:TVK65592 UFB65592:UFG65592 UOX65592:UPC65592 UYT65592:UYY65592 VIP65592:VIU65592 VSL65592:VSQ65592 WCH65592:WCM65592 WMD65592:WMI65592 WVZ65592:WWE65592 R131128:W131128 JN131128:JS131128 TJ131128:TO131128 ADF131128:ADK131128 ANB131128:ANG131128 AWX131128:AXC131128 BGT131128:BGY131128 BQP131128:BQU131128 CAL131128:CAQ131128 CKH131128:CKM131128 CUD131128:CUI131128 DDZ131128:DEE131128 DNV131128:DOA131128 DXR131128:DXW131128 EHN131128:EHS131128 ERJ131128:ERO131128 FBF131128:FBK131128 FLB131128:FLG131128 FUX131128:FVC131128 GET131128:GEY131128 GOP131128:GOU131128 GYL131128:GYQ131128 HIH131128:HIM131128 HSD131128:HSI131128 IBZ131128:ICE131128 ILV131128:IMA131128 IVR131128:IVW131128 JFN131128:JFS131128 JPJ131128:JPO131128 JZF131128:JZK131128 KJB131128:KJG131128 KSX131128:KTC131128 LCT131128:LCY131128 LMP131128:LMU131128 LWL131128:LWQ131128 MGH131128:MGM131128 MQD131128:MQI131128 MZZ131128:NAE131128 NJV131128:NKA131128 NTR131128:NTW131128 ODN131128:ODS131128 ONJ131128:ONO131128 OXF131128:OXK131128 PHB131128:PHG131128 PQX131128:PRC131128 QAT131128:QAY131128 QKP131128:QKU131128 QUL131128:QUQ131128 REH131128:REM131128 ROD131128:ROI131128 RXZ131128:RYE131128 SHV131128:SIA131128 SRR131128:SRW131128 TBN131128:TBS131128 TLJ131128:TLO131128 TVF131128:TVK131128 UFB131128:UFG131128 UOX131128:UPC131128 UYT131128:UYY131128 VIP131128:VIU131128 VSL131128:VSQ131128 WCH131128:WCM131128 WMD131128:WMI131128 WVZ131128:WWE131128 R196664:W196664 JN196664:JS196664 TJ196664:TO196664 ADF196664:ADK196664 ANB196664:ANG196664 AWX196664:AXC196664 BGT196664:BGY196664 BQP196664:BQU196664 CAL196664:CAQ196664 CKH196664:CKM196664 CUD196664:CUI196664 DDZ196664:DEE196664 DNV196664:DOA196664 DXR196664:DXW196664 EHN196664:EHS196664 ERJ196664:ERO196664 FBF196664:FBK196664 FLB196664:FLG196664 FUX196664:FVC196664 GET196664:GEY196664 GOP196664:GOU196664 GYL196664:GYQ196664 HIH196664:HIM196664 HSD196664:HSI196664 IBZ196664:ICE196664 ILV196664:IMA196664 IVR196664:IVW196664 JFN196664:JFS196664 JPJ196664:JPO196664 JZF196664:JZK196664 KJB196664:KJG196664 KSX196664:KTC196664 LCT196664:LCY196664 LMP196664:LMU196664 LWL196664:LWQ196664 MGH196664:MGM196664 MQD196664:MQI196664 MZZ196664:NAE196664 NJV196664:NKA196664 NTR196664:NTW196664 ODN196664:ODS196664 ONJ196664:ONO196664 OXF196664:OXK196664 PHB196664:PHG196664 PQX196664:PRC196664 QAT196664:QAY196664 QKP196664:QKU196664 QUL196664:QUQ196664 REH196664:REM196664 ROD196664:ROI196664 RXZ196664:RYE196664 SHV196664:SIA196664 SRR196664:SRW196664 TBN196664:TBS196664 TLJ196664:TLO196664 TVF196664:TVK196664 UFB196664:UFG196664 UOX196664:UPC196664 UYT196664:UYY196664 VIP196664:VIU196664 VSL196664:VSQ196664 WCH196664:WCM196664 WMD196664:WMI196664 WVZ196664:WWE196664 R262200:W262200 JN262200:JS262200 TJ262200:TO262200 ADF262200:ADK262200 ANB262200:ANG262200 AWX262200:AXC262200 BGT262200:BGY262200 BQP262200:BQU262200 CAL262200:CAQ262200 CKH262200:CKM262200 CUD262200:CUI262200 DDZ262200:DEE262200 DNV262200:DOA262200 DXR262200:DXW262200 EHN262200:EHS262200 ERJ262200:ERO262200 FBF262200:FBK262200 FLB262200:FLG262200 FUX262200:FVC262200 GET262200:GEY262200 GOP262200:GOU262200 GYL262200:GYQ262200 HIH262200:HIM262200 HSD262200:HSI262200 IBZ262200:ICE262200 ILV262200:IMA262200 IVR262200:IVW262200 JFN262200:JFS262200 JPJ262200:JPO262200 JZF262200:JZK262200 KJB262200:KJG262200 KSX262200:KTC262200 LCT262200:LCY262200 LMP262200:LMU262200 LWL262200:LWQ262200 MGH262200:MGM262200 MQD262200:MQI262200 MZZ262200:NAE262200 NJV262200:NKA262200 NTR262200:NTW262200 ODN262200:ODS262200 ONJ262200:ONO262200 OXF262200:OXK262200 PHB262200:PHG262200 PQX262200:PRC262200 QAT262200:QAY262200 QKP262200:QKU262200 QUL262200:QUQ262200 REH262200:REM262200 ROD262200:ROI262200 RXZ262200:RYE262200 SHV262200:SIA262200 SRR262200:SRW262200 TBN262200:TBS262200 TLJ262200:TLO262200 TVF262200:TVK262200 UFB262200:UFG262200 UOX262200:UPC262200 UYT262200:UYY262200 VIP262200:VIU262200 VSL262200:VSQ262200 WCH262200:WCM262200 WMD262200:WMI262200 WVZ262200:WWE262200 R327736:W327736 JN327736:JS327736 TJ327736:TO327736 ADF327736:ADK327736 ANB327736:ANG327736 AWX327736:AXC327736 BGT327736:BGY327736 BQP327736:BQU327736 CAL327736:CAQ327736 CKH327736:CKM327736 CUD327736:CUI327736 DDZ327736:DEE327736 DNV327736:DOA327736 DXR327736:DXW327736 EHN327736:EHS327736 ERJ327736:ERO327736 FBF327736:FBK327736 FLB327736:FLG327736 FUX327736:FVC327736 GET327736:GEY327736 GOP327736:GOU327736 GYL327736:GYQ327736 HIH327736:HIM327736 HSD327736:HSI327736 IBZ327736:ICE327736 ILV327736:IMA327736 IVR327736:IVW327736 JFN327736:JFS327736 JPJ327736:JPO327736 JZF327736:JZK327736 KJB327736:KJG327736 KSX327736:KTC327736 LCT327736:LCY327736 LMP327736:LMU327736 LWL327736:LWQ327736 MGH327736:MGM327736 MQD327736:MQI327736 MZZ327736:NAE327736 NJV327736:NKA327736 NTR327736:NTW327736 ODN327736:ODS327736 ONJ327736:ONO327736 OXF327736:OXK327736 PHB327736:PHG327736 PQX327736:PRC327736 QAT327736:QAY327736 QKP327736:QKU327736 QUL327736:QUQ327736 REH327736:REM327736 ROD327736:ROI327736 RXZ327736:RYE327736 SHV327736:SIA327736 SRR327736:SRW327736 TBN327736:TBS327736 TLJ327736:TLO327736 TVF327736:TVK327736 UFB327736:UFG327736 UOX327736:UPC327736 UYT327736:UYY327736 VIP327736:VIU327736 VSL327736:VSQ327736 WCH327736:WCM327736 WMD327736:WMI327736 WVZ327736:WWE327736 R393272:W393272 JN393272:JS393272 TJ393272:TO393272 ADF393272:ADK393272 ANB393272:ANG393272 AWX393272:AXC393272 BGT393272:BGY393272 BQP393272:BQU393272 CAL393272:CAQ393272 CKH393272:CKM393272 CUD393272:CUI393272 DDZ393272:DEE393272 DNV393272:DOA393272 DXR393272:DXW393272 EHN393272:EHS393272 ERJ393272:ERO393272 FBF393272:FBK393272 FLB393272:FLG393272 FUX393272:FVC393272 GET393272:GEY393272 GOP393272:GOU393272 GYL393272:GYQ393272 HIH393272:HIM393272 HSD393272:HSI393272 IBZ393272:ICE393272 ILV393272:IMA393272 IVR393272:IVW393272 JFN393272:JFS393272 JPJ393272:JPO393272 JZF393272:JZK393272 KJB393272:KJG393272 KSX393272:KTC393272 LCT393272:LCY393272 LMP393272:LMU393272 LWL393272:LWQ393272 MGH393272:MGM393272 MQD393272:MQI393272 MZZ393272:NAE393272 NJV393272:NKA393272 NTR393272:NTW393272 ODN393272:ODS393272 ONJ393272:ONO393272 OXF393272:OXK393272 PHB393272:PHG393272 PQX393272:PRC393272 QAT393272:QAY393272 QKP393272:QKU393272 QUL393272:QUQ393272 REH393272:REM393272 ROD393272:ROI393272 RXZ393272:RYE393272 SHV393272:SIA393272 SRR393272:SRW393272 TBN393272:TBS393272 TLJ393272:TLO393272 TVF393272:TVK393272 UFB393272:UFG393272 UOX393272:UPC393272 UYT393272:UYY393272 VIP393272:VIU393272 VSL393272:VSQ393272 WCH393272:WCM393272 WMD393272:WMI393272 WVZ393272:WWE393272 R458808:W458808 JN458808:JS458808 TJ458808:TO458808 ADF458808:ADK458808 ANB458808:ANG458808 AWX458808:AXC458808 BGT458808:BGY458808 BQP458808:BQU458808 CAL458808:CAQ458808 CKH458808:CKM458808 CUD458808:CUI458808 DDZ458808:DEE458808 DNV458808:DOA458808 DXR458808:DXW458808 EHN458808:EHS458808 ERJ458808:ERO458808 FBF458808:FBK458808 FLB458808:FLG458808 FUX458808:FVC458808 GET458808:GEY458808 GOP458808:GOU458808 GYL458808:GYQ458808 HIH458808:HIM458808 HSD458808:HSI458808 IBZ458808:ICE458808 ILV458808:IMA458808 IVR458808:IVW458808 JFN458808:JFS458808 JPJ458808:JPO458808 JZF458808:JZK458808 KJB458808:KJG458808 KSX458808:KTC458808 LCT458808:LCY458808 LMP458808:LMU458808 LWL458808:LWQ458808 MGH458808:MGM458808 MQD458808:MQI458808 MZZ458808:NAE458808 NJV458808:NKA458808 NTR458808:NTW458808 ODN458808:ODS458808 ONJ458808:ONO458808 OXF458808:OXK458808 PHB458808:PHG458808 PQX458808:PRC458808 QAT458808:QAY458808 QKP458808:QKU458808 QUL458808:QUQ458808 REH458808:REM458808 ROD458808:ROI458808 RXZ458808:RYE458808 SHV458808:SIA458808 SRR458808:SRW458808 TBN458808:TBS458808 TLJ458808:TLO458808 TVF458808:TVK458808 UFB458808:UFG458808 UOX458808:UPC458808 UYT458808:UYY458808 VIP458808:VIU458808 VSL458808:VSQ458808 WCH458808:WCM458808 WMD458808:WMI458808 WVZ458808:WWE458808 R524344:W524344 JN524344:JS524344 TJ524344:TO524344 ADF524344:ADK524344 ANB524344:ANG524344 AWX524344:AXC524344 BGT524344:BGY524344 BQP524344:BQU524344 CAL524344:CAQ524344 CKH524344:CKM524344 CUD524344:CUI524344 DDZ524344:DEE524344 DNV524344:DOA524344 DXR524344:DXW524344 EHN524344:EHS524344 ERJ524344:ERO524344 FBF524344:FBK524344 FLB524344:FLG524344 FUX524344:FVC524344 GET524344:GEY524344 GOP524344:GOU524344 GYL524344:GYQ524344 HIH524344:HIM524344 HSD524344:HSI524344 IBZ524344:ICE524344 ILV524344:IMA524344 IVR524344:IVW524344 JFN524344:JFS524344 JPJ524344:JPO524344 JZF524344:JZK524344 KJB524344:KJG524344 KSX524344:KTC524344 LCT524344:LCY524344 LMP524344:LMU524344 LWL524344:LWQ524344 MGH524344:MGM524344 MQD524344:MQI524344 MZZ524344:NAE524344 NJV524344:NKA524344 NTR524344:NTW524344 ODN524344:ODS524344 ONJ524344:ONO524344 OXF524344:OXK524344 PHB524344:PHG524344 PQX524344:PRC524344 QAT524344:QAY524344 QKP524344:QKU524344 QUL524344:QUQ524344 REH524344:REM524344 ROD524344:ROI524344 RXZ524344:RYE524344 SHV524344:SIA524344 SRR524344:SRW524344 TBN524344:TBS524344 TLJ524344:TLO524344 TVF524344:TVK524344 UFB524344:UFG524344 UOX524344:UPC524344 UYT524344:UYY524344 VIP524344:VIU524344 VSL524344:VSQ524344 WCH524344:WCM524344 WMD524344:WMI524344 WVZ524344:WWE524344 R589880:W589880 JN589880:JS589880 TJ589880:TO589880 ADF589880:ADK589880 ANB589880:ANG589880 AWX589880:AXC589880 BGT589880:BGY589880 BQP589880:BQU589880 CAL589880:CAQ589880 CKH589880:CKM589880 CUD589880:CUI589880 DDZ589880:DEE589880 DNV589880:DOA589880 DXR589880:DXW589880 EHN589880:EHS589880 ERJ589880:ERO589880 FBF589880:FBK589880 FLB589880:FLG589880 FUX589880:FVC589880 GET589880:GEY589880 GOP589880:GOU589880 GYL589880:GYQ589880 HIH589880:HIM589880 HSD589880:HSI589880 IBZ589880:ICE589880 ILV589880:IMA589880 IVR589880:IVW589880 JFN589880:JFS589880 JPJ589880:JPO589880 JZF589880:JZK589880 KJB589880:KJG589880 KSX589880:KTC589880 LCT589880:LCY589880 LMP589880:LMU589880 LWL589880:LWQ589880 MGH589880:MGM589880 MQD589880:MQI589880 MZZ589880:NAE589880 NJV589880:NKA589880 NTR589880:NTW589880 ODN589880:ODS589880 ONJ589880:ONO589880 OXF589880:OXK589880 PHB589880:PHG589880 PQX589880:PRC589880 QAT589880:QAY589880 QKP589880:QKU589880 QUL589880:QUQ589880 REH589880:REM589880 ROD589880:ROI589880 RXZ589880:RYE589880 SHV589880:SIA589880 SRR589880:SRW589880 TBN589880:TBS589880 TLJ589880:TLO589880 TVF589880:TVK589880 UFB589880:UFG589880 UOX589880:UPC589880 UYT589880:UYY589880 VIP589880:VIU589880 VSL589880:VSQ589880 WCH589880:WCM589880 WMD589880:WMI589880 WVZ589880:WWE589880 R655416:W655416 JN655416:JS655416 TJ655416:TO655416 ADF655416:ADK655416 ANB655416:ANG655416 AWX655416:AXC655416 BGT655416:BGY655416 BQP655416:BQU655416 CAL655416:CAQ655416 CKH655416:CKM655416 CUD655416:CUI655416 DDZ655416:DEE655416 DNV655416:DOA655416 DXR655416:DXW655416 EHN655416:EHS655416 ERJ655416:ERO655416 FBF655416:FBK655416 FLB655416:FLG655416 FUX655416:FVC655416 GET655416:GEY655416 GOP655416:GOU655416 GYL655416:GYQ655416 HIH655416:HIM655416 HSD655416:HSI655416 IBZ655416:ICE655416 ILV655416:IMA655416 IVR655416:IVW655416 JFN655416:JFS655416 JPJ655416:JPO655416 JZF655416:JZK655416 KJB655416:KJG655416 KSX655416:KTC655416 LCT655416:LCY655416 LMP655416:LMU655416 LWL655416:LWQ655416 MGH655416:MGM655416 MQD655416:MQI655416 MZZ655416:NAE655416 NJV655416:NKA655416 NTR655416:NTW655416 ODN655416:ODS655416 ONJ655416:ONO655416 OXF655416:OXK655416 PHB655416:PHG655416 PQX655416:PRC655416 QAT655416:QAY655416 QKP655416:QKU655416 QUL655416:QUQ655416 REH655416:REM655416 ROD655416:ROI655416 RXZ655416:RYE655416 SHV655416:SIA655416 SRR655416:SRW655416 TBN655416:TBS655416 TLJ655416:TLO655416 TVF655416:TVK655416 UFB655416:UFG655416 UOX655416:UPC655416 UYT655416:UYY655416 VIP655416:VIU655416 VSL655416:VSQ655416 WCH655416:WCM655416 WMD655416:WMI655416 WVZ655416:WWE655416 R720952:W720952 JN720952:JS720952 TJ720952:TO720952 ADF720952:ADK720952 ANB720952:ANG720952 AWX720952:AXC720952 BGT720952:BGY720952 BQP720952:BQU720952 CAL720952:CAQ720952 CKH720952:CKM720952 CUD720952:CUI720952 DDZ720952:DEE720952 DNV720952:DOA720952 DXR720952:DXW720952 EHN720952:EHS720952 ERJ720952:ERO720952 FBF720952:FBK720952 FLB720952:FLG720952 FUX720952:FVC720952 GET720952:GEY720952 GOP720952:GOU720952 GYL720952:GYQ720952 HIH720952:HIM720952 HSD720952:HSI720952 IBZ720952:ICE720952 ILV720952:IMA720952 IVR720952:IVW720952 JFN720952:JFS720952 JPJ720952:JPO720952 JZF720952:JZK720952 KJB720952:KJG720952 KSX720952:KTC720952 LCT720952:LCY720952 LMP720952:LMU720952 LWL720952:LWQ720952 MGH720952:MGM720952 MQD720952:MQI720952 MZZ720952:NAE720952 NJV720952:NKA720952 NTR720952:NTW720952 ODN720952:ODS720952 ONJ720952:ONO720952 OXF720952:OXK720952 PHB720952:PHG720952 PQX720952:PRC720952 QAT720952:QAY720952 QKP720952:QKU720952 QUL720952:QUQ720952 REH720952:REM720952 ROD720952:ROI720952 RXZ720952:RYE720952 SHV720952:SIA720952 SRR720952:SRW720952 TBN720952:TBS720952 TLJ720952:TLO720952 TVF720952:TVK720952 UFB720952:UFG720952 UOX720952:UPC720952 UYT720952:UYY720952 VIP720952:VIU720952 VSL720952:VSQ720952 WCH720952:WCM720952 WMD720952:WMI720952 WVZ720952:WWE720952 R786488:W786488 JN786488:JS786488 TJ786488:TO786488 ADF786488:ADK786488 ANB786488:ANG786488 AWX786488:AXC786488 BGT786488:BGY786488 BQP786488:BQU786488 CAL786488:CAQ786488 CKH786488:CKM786488 CUD786488:CUI786488 DDZ786488:DEE786488 DNV786488:DOA786488 DXR786488:DXW786488 EHN786488:EHS786488 ERJ786488:ERO786488 FBF786488:FBK786488 FLB786488:FLG786488 FUX786488:FVC786488 GET786488:GEY786488 GOP786488:GOU786488 GYL786488:GYQ786488 HIH786488:HIM786488 HSD786488:HSI786488 IBZ786488:ICE786488 ILV786488:IMA786488 IVR786488:IVW786488 JFN786488:JFS786488 JPJ786488:JPO786488 JZF786488:JZK786488 KJB786488:KJG786488 KSX786488:KTC786488 LCT786488:LCY786488 LMP786488:LMU786488 LWL786488:LWQ786488 MGH786488:MGM786488 MQD786488:MQI786488 MZZ786488:NAE786488 NJV786488:NKA786488 NTR786488:NTW786488 ODN786488:ODS786488 ONJ786488:ONO786488 OXF786488:OXK786488 PHB786488:PHG786488 PQX786488:PRC786488 QAT786488:QAY786488 QKP786488:QKU786488 QUL786488:QUQ786488 REH786488:REM786488 ROD786488:ROI786488 RXZ786488:RYE786488 SHV786488:SIA786488 SRR786488:SRW786488 TBN786488:TBS786488 TLJ786488:TLO786488 TVF786488:TVK786488 UFB786488:UFG786488 UOX786488:UPC786488 UYT786488:UYY786488 VIP786488:VIU786488 VSL786488:VSQ786488 WCH786488:WCM786488 WMD786488:WMI786488 WVZ786488:WWE786488 R852024:W852024 JN852024:JS852024 TJ852024:TO852024 ADF852024:ADK852024 ANB852024:ANG852024 AWX852024:AXC852024 BGT852024:BGY852024 BQP852024:BQU852024 CAL852024:CAQ852024 CKH852024:CKM852024 CUD852024:CUI852024 DDZ852024:DEE852024 DNV852024:DOA852024 DXR852024:DXW852024 EHN852024:EHS852024 ERJ852024:ERO852024 FBF852024:FBK852024 FLB852024:FLG852024 FUX852024:FVC852024 GET852024:GEY852024 GOP852024:GOU852024 GYL852024:GYQ852024 HIH852024:HIM852024 HSD852024:HSI852024 IBZ852024:ICE852024 ILV852024:IMA852024 IVR852024:IVW852024 JFN852024:JFS852024 JPJ852024:JPO852024 JZF852024:JZK852024 KJB852024:KJG852024 KSX852024:KTC852024 LCT852024:LCY852024 LMP852024:LMU852024 LWL852024:LWQ852024 MGH852024:MGM852024 MQD852024:MQI852024 MZZ852024:NAE852024 NJV852024:NKA852024 NTR852024:NTW852024 ODN852024:ODS852024 ONJ852024:ONO852024 OXF852024:OXK852024 PHB852024:PHG852024 PQX852024:PRC852024 QAT852024:QAY852024 QKP852024:QKU852024 QUL852024:QUQ852024 REH852024:REM852024 ROD852024:ROI852024 RXZ852024:RYE852024 SHV852024:SIA852024 SRR852024:SRW852024 TBN852024:TBS852024 TLJ852024:TLO852024 TVF852024:TVK852024 UFB852024:UFG852024 UOX852024:UPC852024 UYT852024:UYY852024 VIP852024:VIU852024 VSL852024:VSQ852024 WCH852024:WCM852024 WMD852024:WMI852024 WVZ852024:WWE852024 R917560:W917560 JN917560:JS917560 TJ917560:TO917560 ADF917560:ADK917560 ANB917560:ANG917560 AWX917560:AXC917560 BGT917560:BGY917560 BQP917560:BQU917560 CAL917560:CAQ917560 CKH917560:CKM917560 CUD917560:CUI917560 DDZ917560:DEE917560 DNV917560:DOA917560 DXR917560:DXW917560 EHN917560:EHS917560 ERJ917560:ERO917560 FBF917560:FBK917560 FLB917560:FLG917560 FUX917560:FVC917560 GET917560:GEY917560 GOP917560:GOU917560 GYL917560:GYQ917560 HIH917560:HIM917560 HSD917560:HSI917560 IBZ917560:ICE917560 ILV917560:IMA917560 IVR917560:IVW917560 JFN917560:JFS917560 JPJ917560:JPO917560 JZF917560:JZK917560 KJB917560:KJG917560 KSX917560:KTC917560 LCT917560:LCY917560 LMP917560:LMU917560 LWL917560:LWQ917560 MGH917560:MGM917560 MQD917560:MQI917560 MZZ917560:NAE917560 NJV917560:NKA917560 NTR917560:NTW917560 ODN917560:ODS917560 ONJ917560:ONO917560 OXF917560:OXK917560 PHB917560:PHG917560 PQX917560:PRC917560 QAT917560:QAY917560 QKP917560:QKU917560 QUL917560:QUQ917560 REH917560:REM917560 ROD917560:ROI917560 RXZ917560:RYE917560 SHV917560:SIA917560 SRR917560:SRW917560 TBN917560:TBS917560 TLJ917560:TLO917560 TVF917560:TVK917560 UFB917560:UFG917560 UOX917560:UPC917560 UYT917560:UYY917560 VIP917560:VIU917560 VSL917560:VSQ917560 WCH917560:WCM917560 WMD917560:WMI917560 WVZ917560:WWE917560 R983096:W983096 JN983096:JS983096 TJ983096:TO983096 ADF983096:ADK983096 ANB983096:ANG983096 AWX983096:AXC983096 BGT983096:BGY983096 BQP983096:BQU983096 CAL983096:CAQ983096 CKH983096:CKM983096 CUD983096:CUI983096 DDZ983096:DEE983096 DNV983096:DOA983096 DXR983096:DXW983096 EHN983096:EHS983096 ERJ983096:ERO983096 FBF983096:FBK983096 FLB983096:FLG983096 FUX983096:FVC983096 GET983096:GEY983096 GOP983096:GOU983096 GYL983096:GYQ983096 HIH983096:HIM983096 HSD983096:HSI983096 IBZ983096:ICE983096 ILV983096:IMA983096 IVR983096:IVW983096 JFN983096:JFS983096 JPJ983096:JPO983096 JZF983096:JZK983096 KJB983096:KJG983096 KSX983096:KTC983096 LCT983096:LCY983096 LMP983096:LMU983096 LWL983096:LWQ983096 MGH983096:MGM983096 MQD983096:MQI983096 MZZ983096:NAE983096 NJV983096:NKA983096 NTR983096:NTW983096 ODN983096:ODS983096 ONJ983096:ONO983096 OXF983096:OXK983096 PHB983096:PHG983096 PQX983096:PRC983096 QAT983096:QAY983096 QKP983096:QKU983096 QUL983096:QUQ983096 REH983096:REM983096 ROD983096:ROI983096 RXZ983096:RYE983096 SHV983096:SIA983096 SRR983096:SRW983096 TBN983096:TBS983096 TLJ983096:TLO983096 TVF983096:TVK983096 UFB983096:UFG983096 UOX983096:UPC983096 UYT983096:UYY983096 VIP983096:VIU983096 VSL983096:VSQ983096 WCH983096:WCM983096 WMD983096:WMI983096 WVZ983096:WWE983096 R52:W54 JN52:JS54 TJ52:TO54 ADF52:ADK54 ANB52:ANG54 AWX52:AXC54 BGT52:BGY54 BQP52:BQU54 CAL52:CAQ54 CKH52:CKM54 CUD52:CUI54 DDZ52:DEE54 DNV52:DOA54 DXR52:DXW54 EHN52:EHS54 ERJ52:ERO54 FBF52:FBK54 FLB52:FLG54 FUX52:FVC54 GET52:GEY54 GOP52:GOU54 GYL52:GYQ54 HIH52:HIM54 HSD52:HSI54 IBZ52:ICE54 ILV52:IMA54 IVR52:IVW54 JFN52:JFS54 JPJ52:JPO54 JZF52:JZK54 KJB52:KJG54 KSX52:KTC54 LCT52:LCY54 LMP52:LMU54 LWL52:LWQ54 MGH52:MGM54 MQD52:MQI54 MZZ52:NAE54 NJV52:NKA54 NTR52:NTW54 ODN52:ODS54 ONJ52:ONO54 OXF52:OXK54 PHB52:PHG54 PQX52:PRC54 QAT52:QAY54 QKP52:QKU54 QUL52:QUQ54 REH52:REM54 ROD52:ROI54 RXZ52:RYE54 SHV52:SIA54 SRR52:SRW54 TBN52:TBS54 TLJ52:TLO54 TVF52:TVK54 UFB52:UFG54 UOX52:UPC54 UYT52:UYY54 VIP52:VIU54 VSL52:VSQ54 WCH52:WCM54 WMD52:WMI54 WVZ52:WWE54 R65588:W65590 JN65588:JS65590 TJ65588:TO65590 ADF65588:ADK65590 ANB65588:ANG65590 AWX65588:AXC65590 BGT65588:BGY65590 BQP65588:BQU65590 CAL65588:CAQ65590 CKH65588:CKM65590 CUD65588:CUI65590 DDZ65588:DEE65590 DNV65588:DOA65590 DXR65588:DXW65590 EHN65588:EHS65590 ERJ65588:ERO65590 FBF65588:FBK65590 FLB65588:FLG65590 FUX65588:FVC65590 GET65588:GEY65590 GOP65588:GOU65590 GYL65588:GYQ65590 HIH65588:HIM65590 HSD65588:HSI65590 IBZ65588:ICE65590 ILV65588:IMA65590 IVR65588:IVW65590 JFN65588:JFS65590 JPJ65588:JPO65590 JZF65588:JZK65590 KJB65588:KJG65590 KSX65588:KTC65590 LCT65588:LCY65590 LMP65588:LMU65590 LWL65588:LWQ65590 MGH65588:MGM65590 MQD65588:MQI65590 MZZ65588:NAE65590 NJV65588:NKA65590 NTR65588:NTW65590 ODN65588:ODS65590 ONJ65588:ONO65590 OXF65588:OXK65590 PHB65588:PHG65590 PQX65588:PRC65590 QAT65588:QAY65590 QKP65588:QKU65590 QUL65588:QUQ65590 REH65588:REM65590 ROD65588:ROI65590 RXZ65588:RYE65590 SHV65588:SIA65590 SRR65588:SRW65590 TBN65588:TBS65590 TLJ65588:TLO65590 TVF65588:TVK65590 UFB65588:UFG65590 UOX65588:UPC65590 UYT65588:UYY65590 VIP65588:VIU65590 VSL65588:VSQ65590 WCH65588:WCM65590 WMD65588:WMI65590 WVZ65588:WWE65590 R131124:W131126 JN131124:JS131126 TJ131124:TO131126 ADF131124:ADK131126 ANB131124:ANG131126 AWX131124:AXC131126 BGT131124:BGY131126 BQP131124:BQU131126 CAL131124:CAQ131126 CKH131124:CKM131126 CUD131124:CUI131126 DDZ131124:DEE131126 DNV131124:DOA131126 DXR131124:DXW131126 EHN131124:EHS131126 ERJ131124:ERO131126 FBF131124:FBK131126 FLB131124:FLG131126 FUX131124:FVC131126 GET131124:GEY131126 GOP131124:GOU131126 GYL131124:GYQ131126 HIH131124:HIM131126 HSD131124:HSI131126 IBZ131124:ICE131126 ILV131124:IMA131126 IVR131124:IVW131126 JFN131124:JFS131126 JPJ131124:JPO131126 JZF131124:JZK131126 KJB131124:KJG131126 KSX131124:KTC131126 LCT131124:LCY131126 LMP131124:LMU131126 LWL131124:LWQ131126 MGH131124:MGM131126 MQD131124:MQI131126 MZZ131124:NAE131126 NJV131124:NKA131126 NTR131124:NTW131126 ODN131124:ODS131126 ONJ131124:ONO131126 OXF131124:OXK131126 PHB131124:PHG131126 PQX131124:PRC131126 QAT131124:QAY131126 QKP131124:QKU131126 QUL131124:QUQ131126 REH131124:REM131126 ROD131124:ROI131126 RXZ131124:RYE131126 SHV131124:SIA131126 SRR131124:SRW131126 TBN131124:TBS131126 TLJ131124:TLO131126 TVF131124:TVK131126 UFB131124:UFG131126 UOX131124:UPC131126 UYT131124:UYY131126 VIP131124:VIU131126 VSL131124:VSQ131126 WCH131124:WCM131126 WMD131124:WMI131126 WVZ131124:WWE131126 R196660:W196662 JN196660:JS196662 TJ196660:TO196662 ADF196660:ADK196662 ANB196660:ANG196662 AWX196660:AXC196662 BGT196660:BGY196662 BQP196660:BQU196662 CAL196660:CAQ196662 CKH196660:CKM196662 CUD196660:CUI196662 DDZ196660:DEE196662 DNV196660:DOA196662 DXR196660:DXW196662 EHN196660:EHS196662 ERJ196660:ERO196662 FBF196660:FBK196662 FLB196660:FLG196662 FUX196660:FVC196662 GET196660:GEY196662 GOP196660:GOU196662 GYL196660:GYQ196662 HIH196660:HIM196662 HSD196660:HSI196662 IBZ196660:ICE196662 ILV196660:IMA196662 IVR196660:IVW196662 JFN196660:JFS196662 JPJ196660:JPO196662 JZF196660:JZK196662 KJB196660:KJG196662 KSX196660:KTC196662 LCT196660:LCY196662 LMP196660:LMU196662 LWL196660:LWQ196662 MGH196660:MGM196662 MQD196660:MQI196662 MZZ196660:NAE196662 NJV196660:NKA196662 NTR196660:NTW196662 ODN196660:ODS196662 ONJ196660:ONO196662 OXF196660:OXK196662 PHB196660:PHG196662 PQX196660:PRC196662 QAT196660:QAY196662 QKP196660:QKU196662 QUL196660:QUQ196662 REH196660:REM196662 ROD196660:ROI196662 RXZ196660:RYE196662 SHV196660:SIA196662 SRR196660:SRW196662 TBN196660:TBS196662 TLJ196660:TLO196662 TVF196660:TVK196662 UFB196660:UFG196662 UOX196660:UPC196662 UYT196660:UYY196662 VIP196660:VIU196662 VSL196660:VSQ196662 WCH196660:WCM196662 WMD196660:WMI196662 WVZ196660:WWE196662 R262196:W262198 JN262196:JS262198 TJ262196:TO262198 ADF262196:ADK262198 ANB262196:ANG262198 AWX262196:AXC262198 BGT262196:BGY262198 BQP262196:BQU262198 CAL262196:CAQ262198 CKH262196:CKM262198 CUD262196:CUI262198 DDZ262196:DEE262198 DNV262196:DOA262198 DXR262196:DXW262198 EHN262196:EHS262198 ERJ262196:ERO262198 FBF262196:FBK262198 FLB262196:FLG262198 FUX262196:FVC262198 GET262196:GEY262198 GOP262196:GOU262198 GYL262196:GYQ262198 HIH262196:HIM262198 HSD262196:HSI262198 IBZ262196:ICE262198 ILV262196:IMA262198 IVR262196:IVW262198 JFN262196:JFS262198 JPJ262196:JPO262198 JZF262196:JZK262198 KJB262196:KJG262198 KSX262196:KTC262198 LCT262196:LCY262198 LMP262196:LMU262198 LWL262196:LWQ262198 MGH262196:MGM262198 MQD262196:MQI262198 MZZ262196:NAE262198 NJV262196:NKA262198 NTR262196:NTW262198 ODN262196:ODS262198 ONJ262196:ONO262198 OXF262196:OXK262198 PHB262196:PHG262198 PQX262196:PRC262198 QAT262196:QAY262198 QKP262196:QKU262198 QUL262196:QUQ262198 REH262196:REM262198 ROD262196:ROI262198 RXZ262196:RYE262198 SHV262196:SIA262198 SRR262196:SRW262198 TBN262196:TBS262198 TLJ262196:TLO262198 TVF262196:TVK262198 UFB262196:UFG262198 UOX262196:UPC262198 UYT262196:UYY262198 VIP262196:VIU262198 VSL262196:VSQ262198 WCH262196:WCM262198 WMD262196:WMI262198 WVZ262196:WWE262198 R327732:W327734 JN327732:JS327734 TJ327732:TO327734 ADF327732:ADK327734 ANB327732:ANG327734 AWX327732:AXC327734 BGT327732:BGY327734 BQP327732:BQU327734 CAL327732:CAQ327734 CKH327732:CKM327734 CUD327732:CUI327734 DDZ327732:DEE327734 DNV327732:DOA327734 DXR327732:DXW327734 EHN327732:EHS327734 ERJ327732:ERO327734 FBF327732:FBK327734 FLB327732:FLG327734 FUX327732:FVC327734 GET327732:GEY327734 GOP327732:GOU327734 GYL327732:GYQ327734 HIH327732:HIM327734 HSD327732:HSI327734 IBZ327732:ICE327734 ILV327732:IMA327734 IVR327732:IVW327734 JFN327732:JFS327734 JPJ327732:JPO327734 JZF327732:JZK327734 KJB327732:KJG327734 KSX327732:KTC327734 LCT327732:LCY327734 LMP327732:LMU327734 LWL327732:LWQ327734 MGH327732:MGM327734 MQD327732:MQI327734 MZZ327732:NAE327734 NJV327732:NKA327734 NTR327732:NTW327734 ODN327732:ODS327734 ONJ327732:ONO327734 OXF327732:OXK327734 PHB327732:PHG327734 PQX327732:PRC327734 QAT327732:QAY327734 QKP327732:QKU327734 QUL327732:QUQ327734 REH327732:REM327734 ROD327732:ROI327734 RXZ327732:RYE327734 SHV327732:SIA327734 SRR327732:SRW327734 TBN327732:TBS327734 TLJ327732:TLO327734 TVF327732:TVK327734 UFB327732:UFG327734 UOX327732:UPC327734 UYT327732:UYY327734 VIP327732:VIU327734 VSL327732:VSQ327734 WCH327732:WCM327734 WMD327732:WMI327734 WVZ327732:WWE327734 R393268:W393270 JN393268:JS393270 TJ393268:TO393270 ADF393268:ADK393270 ANB393268:ANG393270 AWX393268:AXC393270 BGT393268:BGY393270 BQP393268:BQU393270 CAL393268:CAQ393270 CKH393268:CKM393270 CUD393268:CUI393270 DDZ393268:DEE393270 DNV393268:DOA393270 DXR393268:DXW393270 EHN393268:EHS393270 ERJ393268:ERO393270 FBF393268:FBK393270 FLB393268:FLG393270 FUX393268:FVC393270 GET393268:GEY393270 GOP393268:GOU393270 GYL393268:GYQ393270 HIH393268:HIM393270 HSD393268:HSI393270 IBZ393268:ICE393270 ILV393268:IMA393270 IVR393268:IVW393270 JFN393268:JFS393270 JPJ393268:JPO393270 JZF393268:JZK393270 KJB393268:KJG393270 KSX393268:KTC393270 LCT393268:LCY393270 LMP393268:LMU393270 LWL393268:LWQ393270 MGH393268:MGM393270 MQD393268:MQI393270 MZZ393268:NAE393270 NJV393268:NKA393270 NTR393268:NTW393270 ODN393268:ODS393270 ONJ393268:ONO393270 OXF393268:OXK393270 PHB393268:PHG393270 PQX393268:PRC393270 QAT393268:QAY393270 QKP393268:QKU393270 QUL393268:QUQ393270 REH393268:REM393270 ROD393268:ROI393270 RXZ393268:RYE393270 SHV393268:SIA393270 SRR393268:SRW393270 TBN393268:TBS393270 TLJ393268:TLO393270 TVF393268:TVK393270 UFB393268:UFG393270 UOX393268:UPC393270 UYT393268:UYY393270 VIP393268:VIU393270 VSL393268:VSQ393270 WCH393268:WCM393270 WMD393268:WMI393270 WVZ393268:WWE393270 R458804:W458806 JN458804:JS458806 TJ458804:TO458806 ADF458804:ADK458806 ANB458804:ANG458806 AWX458804:AXC458806 BGT458804:BGY458806 BQP458804:BQU458806 CAL458804:CAQ458806 CKH458804:CKM458806 CUD458804:CUI458806 DDZ458804:DEE458806 DNV458804:DOA458806 DXR458804:DXW458806 EHN458804:EHS458806 ERJ458804:ERO458806 FBF458804:FBK458806 FLB458804:FLG458806 FUX458804:FVC458806 GET458804:GEY458806 GOP458804:GOU458806 GYL458804:GYQ458806 HIH458804:HIM458806 HSD458804:HSI458806 IBZ458804:ICE458806 ILV458804:IMA458806 IVR458804:IVW458806 JFN458804:JFS458806 JPJ458804:JPO458806 JZF458804:JZK458806 KJB458804:KJG458806 KSX458804:KTC458806 LCT458804:LCY458806 LMP458804:LMU458806 LWL458804:LWQ458806 MGH458804:MGM458806 MQD458804:MQI458806 MZZ458804:NAE458806 NJV458804:NKA458806 NTR458804:NTW458806 ODN458804:ODS458806 ONJ458804:ONO458806 OXF458804:OXK458806 PHB458804:PHG458806 PQX458804:PRC458806 QAT458804:QAY458806 QKP458804:QKU458806 QUL458804:QUQ458806 REH458804:REM458806 ROD458804:ROI458806 RXZ458804:RYE458806 SHV458804:SIA458806 SRR458804:SRW458806 TBN458804:TBS458806 TLJ458804:TLO458806 TVF458804:TVK458806 UFB458804:UFG458806 UOX458804:UPC458806 UYT458804:UYY458806 VIP458804:VIU458806 VSL458804:VSQ458806 WCH458804:WCM458806 WMD458804:WMI458806 WVZ458804:WWE458806 R524340:W524342 JN524340:JS524342 TJ524340:TO524342 ADF524340:ADK524342 ANB524340:ANG524342 AWX524340:AXC524342 BGT524340:BGY524342 BQP524340:BQU524342 CAL524340:CAQ524342 CKH524340:CKM524342 CUD524340:CUI524342 DDZ524340:DEE524342 DNV524340:DOA524342 DXR524340:DXW524342 EHN524340:EHS524342 ERJ524340:ERO524342 FBF524340:FBK524342 FLB524340:FLG524342 FUX524340:FVC524342 GET524340:GEY524342 GOP524340:GOU524342 GYL524340:GYQ524342 HIH524340:HIM524342 HSD524340:HSI524342 IBZ524340:ICE524342 ILV524340:IMA524342 IVR524340:IVW524342 JFN524340:JFS524342 JPJ524340:JPO524342 JZF524340:JZK524342 KJB524340:KJG524342 KSX524340:KTC524342 LCT524340:LCY524342 LMP524340:LMU524342 LWL524340:LWQ524342 MGH524340:MGM524342 MQD524340:MQI524342 MZZ524340:NAE524342 NJV524340:NKA524342 NTR524340:NTW524342 ODN524340:ODS524342 ONJ524340:ONO524342 OXF524340:OXK524342 PHB524340:PHG524342 PQX524340:PRC524342 QAT524340:QAY524342 QKP524340:QKU524342 QUL524340:QUQ524342 REH524340:REM524342 ROD524340:ROI524342 RXZ524340:RYE524342 SHV524340:SIA524342 SRR524340:SRW524342 TBN524340:TBS524342 TLJ524340:TLO524342 TVF524340:TVK524342 UFB524340:UFG524342 UOX524340:UPC524342 UYT524340:UYY524342 VIP524340:VIU524342 VSL524340:VSQ524342 WCH524340:WCM524342 WMD524340:WMI524342 WVZ524340:WWE524342 R589876:W589878 JN589876:JS589878 TJ589876:TO589878 ADF589876:ADK589878 ANB589876:ANG589878 AWX589876:AXC589878 BGT589876:BGY589878 BQP589876:BQU589878 CAL589876:CAQ589878 CKH589876:CKM589878 CUD589876:CUI589878 DDZ589876:DEE589878 DNV589876:DOA589878 DXR589876:DXW589878 EHN589876:EHS589878 ERJ589876:ERO589878 FBF589876:FBK589878 FLB589876:FLG589878 FUX589876:FVC589878 GET589876:GEY589878 GOP589876:GOU589878 GYL589876:GYQ589878 HIH589876:HIM589878 HSD589876:HSI589878 IBZ589876:ICE589878 ILV589876:IMA589878 IVR589876:IVW589878 JFN589876:JFS589878 JPJ589876:JPO589878 JZF589876:JZK589878 KJB589876:KJG589878 KSX589876:KTC589878 LCT589876:LCY589878 LMP589876:LMU589878 LWL589876:LWQ589878 MGH589876:MGM589878 MQD589876:MQI589878 MZZ589876:NAE589878 NJV589876:NKA589878 NTR589876:NTW589878 ODN589876:ODS589878 ONJ589876:ONO589878 OXF589876:OXK589878 PHB589876:PHG589878 PQX589876:PRC589878 QAT589876:QAY589878 QKP589876:QKU589878 QUL589876:QUQ589878 REH589876:REM589878 ROD589876:ROI589878 RXZ589876:RYE589878 SHV589876:SIA589878 SRR589876:SRW589878 TBN589876:TBS589878 TLJ589876:TLO589878 TVF589876:TVK589878 UFB589876:UFG589878 UOX589876:UPC589878 UYT589876:UYY589878 VIP589876:VIU589878 VSL589876:VSQ589878 WCH589876:WCM589878 WMD589876:WMI589878 WVZ589876:WWE589878 R655412:W655414 JN655412:JS655414 TJ655412:TO655414 ADF655412:ADK655414 ANB655412:ANG655414 AWX655412:AXC655414 BGT655412:BGY655414 BQP655412:BQU655414 CAL655412:CAQ655414 CKH655412:CKM655414 CUD655412:CUI655414 DDZ655412:DEE655414 DNV655412:DOA655414 DXR655412:DXW655414 EHN655412:EHS655414 ERJ655412:ERO655414 FBF655412:FBK655414 FLB655412:FLG655414 FUX655412:FVC655414 GET655412:GEY655414 GOP655412:GOU655414 GYL655412:GYQ655414 HIH655412:HIM655414 HSD655412:HSI655414 IBZ655412:ICE655414 ILV655412:IMA655414 IVR655412:IVW655414 JFN655412:JFS655414 JPJ655412:JPO655414 JZF655412:JZK655414 KJB655412:KJG655414 KSX655412:KTC655414 LCT655412:LCY655414 LMP655412:LMU655414 LWL655412:LWQ655414 MGH655412:MGM655414 MQD655412:MQI655414 MZZ655412:NAE655414 NJV655412:NKA655414 NTR655412:NTW655414 ODN655412:ODS655414 ONJ655412:ONO655414 OXF655412:OXK655414 PHB655412:PHG655414 PQX655412:PRC655414 QAT655412:QAY655414 QKP655412:QKU655414 QUL655412:QUQ655414 REH655412:REM655414 ROD655412:ROI655414 RXZ655412:RYE655414 SHV655412:SIA655414 SRR655412:SRW655414 TBN655412:TBS655414 TLJ655412:TLO655414 TVF655412:TVK655414 UFB655412:UFG655414 UOX655412:UPC655414 UYT655412:UYY655414 VIP655412:VIU655414 VSL655412:VSQ655414 WCH655412:WCM655414 WMD655412:WMI655414 WVZ655412:WWE655414 R720948:W720950 JN720948:JS720950 TJ720948:TO720950 ADF720948:ADK720950 ANB720948:ANG720950 AWX720948:AXC720950 BGT720948:BGY720950 BQP720948:BQU720950 CAL720948:CAQ720950 CKH720948:CKM720950 CUD720948:CUI720950 DDZ720948:DEE720950 DNV720948:DOA720950 DXR720948:DXW720950 EHN720948:EHS720950 ERJ720948:ERO720950 FBF720948:FBK720950 FLB720948:FLG720950 FUX720948:FVC720950 GET720948:GEY720950 GOP720948:GOU720950 GYL720948:GYQ720950 HIH720948:HIM720950 HSD720948:HSI720950 IBZ720948:ICE720950 ILV720948:IMA720950 IVR720948:IVW720950 JFN720948:JFS720950 JPJ720948:JPO720950 JZF720948:JZK720950 KJB720948:KJG720950 KSX720948:KTC720950 LCT720948:LCY720950 LMP720948:LMU720950 LWL720948:LWQ720950 MGH720948:MGM720950 MQD720948:MQI720950 MZZ720948:NAE720950 NJV720948:NKA720950 NTR720948:NTW720950 ODN720948:ODS720950 ONJ720948:ONO720950 OXF720948:OXK720950 PHB720948:PHG720950 PQX720948:PRC720950 QAT720948:QAY720950 QKP720948:QKU720950 QUL720948:QUQ720950 REH720948:REM720950 ROD720948:ROI720950 RXZ720948:RYE720950 SHV720948:SIA720950 SRR720948:SRW720950 TBN720948:TBS720950 TLJ720948:TLO720950 TVF720948:TVK720950 UFB720948:UFG720950 UOX720948:UPC720950 UYT720948:UYY720950 VIP720948:VIU720950 VSL720948:VSQ720950 WCH720948:WCM720950 WMD720948:WMI720950 WVZ720948:WWE720950 R786484:W786486 JN786484:JS786486 TJ786484:TO786486 ADF786484:ADK786486 ANB786484:ANG786486 AWX786484:AXC786486 BGT786484:BGY786486 BQP786484:BQU786486 CAL786484:CAQ786486 CKH786484:CKM786486 CUD786484:CUI786486 DDZ786484:DEE786486 DNV786484:DOA786486 DXR786484:DXW786486 EHN786484:EHS786486 ERJ786484:ERO786486 FBF786484:FBK786486 FLB786484:FLG786486 FUX786484:FVC786486 GET786484:GEY786486 GOP786484:GOU786486 GYL786484:GYQ786486 HIH786484:HIM786486 HSD786484:HSI786486 IBZ786484:ICE786486 ILV786484:IMA786486 IVR786484:IVW786486 JFN786484:JFS786486 JPJ786484:JPO786486 JZF786484:JZK786486 KJB786484:KJG786486 KSX786484:KTC786486 LCT786484:LCY786486 LMP786484:LMU786486 LWL786484:LWQ786486 MGH786484:MGM786486 MQD786484:MQI786486 MZZ786484:NAE786486 NJV786484:NKA786486 NTR786484:NTW786486 ODN786484:ODS786486 ONJ786484:ONO786486 OXF786484:OXK786486 PHB786484:PHG786486 PQX786484:PRC786486 QAT786484:QAY786486 QKP786484:QKU786486 QUL786484:QUQ786486 REH786484:REM786486 ROD786484:ROI786486 RXZ786484:RYE786486 SHV786484:SIA786486 SRR786484:SRW786486 TBN786484:TBS786486 TLJ786484:TLO786486 TVF786484:TVK786486 UFB786484:UFG786486 UOX786484:UPC786486 UYT786484:UYY786486 VIP786484:VIU786486 VSL786484:VSQ786486 WCH786484:WCM786486 WMD786484:WMI786486 WVZ786484:WWE786486 R852020:W852022 JN852020:JS852022 TJ852020:TO852022 ADF852020:ADK852022 ANB852020:ANG852022 AWX852020:AXC852022 BGT852020:BGY852022 BQP852020:BQU852022 CAL852020:CAQ852022 CKH852020:CKM852022 CUD852020:CUI852022 DDZ852020:DEE852022 DNV852020:DOA852022 DXR852020:DXW852022 EHN852020:EHS852022 ERJ852020:ERO852022 FBF852020:FBK852022 FLB852020:FLG852022 FUX852020:FVC852022 GET852020:GEY852022 GOP852020:GOU852022 GYL852020:GYQ852022 HIH852020:HIM852022 HSD852020:HSI852022 IBZ852020:ICE852022 ILV852020:IMA852022 IVR852020:IVW852022 JFN852020:JFS852022 JPJ852020:JPO852022 JZF852020:JZK852022 KJB852020:KJG852022 KSX852020:KTC852022 LCT852020:LCY852022 LMP852020:LMU852022 LWL852020:LWQ852022 MGH852020:MGM852022 MQD852020:MQI852022 MZZ852020:NAE852022 NJV852020:NKA852022 NTR852020:NTW852022 ODN852020:ODS852022 ONJ852020:ONO852022 OXF852020:OXK852022 PHB852020:PHG852022 PQX852020:PRC852022 QAT852020:QAY852022 QKP852020:QKU852022 QUL852020:QUQ852022 REH852020:REM852022 ROD852020:ROI852022 RXZ852020:RYE852022 SHV852020:SIA852022 SRR852020:SRW852022 TBN852020:TBS852022 TLJ852020:TLO852022 TVF852020:TVK852022 UFB852020:UFG852022 UOX852020:UPC852022 UYT852020:UYY852022 VIP852020:VIU852022 VSL852020:VSQ852022 WCH852020:WCM852022 WMD852020:WMI852022 WVZ852020:WWE852022 R917556:W917558 JN917556:JS917558 TJ917556:TO917558 ADF917556:ADK917558 ANB917556:ANG917558 AWX917556:AXC917558 BGT917556:BGY917558 BQP917556:BQU917558 CAL917556:CAQ917558 CKH917556:CKM917558 CUD917556:CUI917558 DDZ917556:DEE917558 DNV917556:DOA917558 DXR917556:DXW917558 EHN917556:EHS917558 ERJ917556:ERO917558 FBF917556:FBK917558 FLB917556:FLG917558 FUX917556:FVC917558 GET917556:GEY917558 GOP917556:GOU917558 GYL917556:GYQ917558 HIH917556:HIM917558 HSD917556:HSI917558 IBZ917556:ICE917558 ILV917556:IMA917558 IVR917556:IVW917558 JFN917556:JFS917558 JPJ917556:JPO917558 JZF917556:JZK917558 KJB917556:KJG917558 KSX917556:KTC917558 LCT917556:LCY917558 LMP917556:LMU917558 LWL917556:LWQ917558 MGH917556:MGM917558 MQD917556:MQI917558 MZZ917556:NAE917558 NJV917556:NKA917558 NTR917556:NTW917558 ODN917556:ODS917558 ONJ917556:ONO917558 OXF917556:OXK917558 PHB917556:PHG917558 PQX917556:PRC917558 QAT917556:QAY917558 QKP917556:QKU917558 QUL917556:QUQ917558 REH917556:REM917558 ROD917556:ROI917558 RXZ917556:RYE917558 SHV917556:SIA917558 SRR917556:SRW917558 TBN917556:TBS917558 TLJ917556:TLO917558 TVF917556:TVK917558 UFB917556:UFG917558 UOX917556:UPC917558 UYT917556:UYY917558 VIP917556:VIU917558 VSL917556:VSQ917558 WCH917556:WCM917558 WMD917556:WMI917558 WVZ917556:WWE917558 R983092:W983094 JN983092:JS983094 TJ983092:TO983094 ADF983092:ADK983094 ANB983092:ANG983094 AWX983092:AXC983094 BGT983092:BGY983094 BQP983092:BQU983094 CAL983092:CAQ983094 CKH983092:CKM983094 CUD983092:CUI983094 DDZ983092:DEE983094 DNV983092:DOA983094 DXR983092:DXW983094 EHN983092:EHS983094 ERJ983092:ERO983094 FBF983092:FBK983094 FLB983092:FLG983094 FUX983092:FVC983094 GET983092:GEY983094 GOP983092:GOU983094 GYL983092:GYQ983094 HIH983092:HIM983094 HSD983092:HSI983094 IBZ983092:ICE983094 ILV983092:IMA983094 IVR983092:IVW983094 JFN983092:JFS983094 JPJ983092:JPO983094 JZF983092:JZK983094 KJB983092:KJG983094 KSX983092:KTC983094 LCT983092:LCY983094 LMP983092:LMU983094 LWL983092:LWQ983094 MGH983092:MGM983094 MQD983092:MQI983094 MZZ983092:NAE983094 NJV983092:NKA983094 NTR983092:NTW983094 ODN983092:ODS983094 ONJ983092:ONO983094 OXF983092:OXK983094 PHB983092:PHG983094 PQX983092:PRC983094 QAT983092:QAY983094 QKP983092:QKU983094 QUL983092:QUQ983094 REH983092:REM983094 ROD983092:ROI983094 RXZ983092:RYE983094 SHV983092:SIA983094 SRR983092:SRW983094 TBN983092:TBS983094 TLJ983092:TLO983094 TVF983092:TVK983094 UFB983092:UFG983094 UOX983092:UPC983094 UYT983092:UYY983094 VIP983092:VIU983094 VSL983092:VSQ983094 WCH983092:WCM983094 WMD983092:WMI983094 WVZ983092:WWE983094 AA52:AC54 JW52:JY54 TS52:TU54 ADO52:ADQ54 ANK52:ANM54 AXG52:AXI54 BHC52:BHE54 BQY52:BRA54 CAU52:CAW54 CKQ52:CKS54 CUM52:CUO54 DEI52:DEK54 DOE52:DOG54 DYA52:DYC54 EHW52:EHY54 ERS52:ERU54 FBO52:FBQ54 FLK52:FLM54 FVG52:FVI54 GFC52:GFE54 GOY52:GPA54 GYU52:GYW54 HIQ52:HIS54 HSM52:HSO54 ICI52:ICK54 IME52:IMG54 IWA52:IWC54 JFW52:JFY54 JPS52:JPU54 JZO52:JZQ54 KJK52:KJM54 KTG52:KTI54 LDC52:LDE54 LMY52:LNA54 LWU52:LWW54 MGQ52:MGS54 MQM52:MQO54 NAI52:NAK54 NKE52:NKG54 NUA52:NUC54 ODW52:ODY54 ONS52:ONU54 OXO52:OXQ54 PHK52:PHM54 PRG52:PRI54 QBC52:QBE54 QKY52:QLA54 QUU52:QUW54 REQ52:RES54 ROM52:ROO54 RYI52:RYK54 SIE52:SIG54 SSA52:SSC54 TBW52:TBY54 TLS52:TLU54 TVO52:TVQ54 UFK52:UFM54 UPG52:UPI54 UZC52:UZE54 VIY52:VJA54 VSU52:VSW54 WCQ52:WCS54 WMM52:WMO54 WWI52:WWK54 AA65588:AC65590 JW65588:JY65590 TS65588:TU65590 ADO65588:ADQ65590 ANK65588:ANM65590 AXG65588:AXI65590 BHC65588:BHE65590 BQY65588:BRA65590 CAU65588:CAW65590 CKQ65588:CKS65590 CUM65588:CUO65590 DEI65588:DEK65590 DOE65588:DOG65590 DYA65588:DYC65590 EHW65588:EHY65590 ERS65588:ERU65590 FBO65588:FBQ65590 FLK65588:FLM65590 FVG65588:FVI65590 GFC65588:GFE65590 GOY65588:GPA65590 GYU65588:GYW65590 HIQ65588:HIS65590 HSM65588:HSO65590 ICI65588:ICK65590 IME65588:IMG65590 IWA65588:IWC65590 JFW65588:JFY65590 JPS65588:JPU65590 JZO65588:JZQ65590 KJK65588:KJM65590 KTG65588:KTI65590 LDC65588:LDE65590 LMY65588:LNA65590 LWU65588:LWW65590 MGQ65588:MGS65590 MQM65588:MQO65590 NAI65588:NAK65590 NKE65588:NKG65590 NUA65588:NUC65590 ODW65588:ODY65590 ONS65588:ONU65590 OXO65588:OXQ65590 PHK65588:PHM65590 PRG65588:PRI65590 QBC65588:QBE65590 QKY65588:QLA65590 QUU65588:QUW65590 REQ65588:RES65590 ROM65588:ROO65590 RYI65588:RYK65590 SIE65588:SIG65590 SSA65588:SSC65590 TBW65588:TBY65590 TLS65588:TLU65590 TVO65588:TVQ65590 UFK65588:UFM65590 UPG65588:UPI65590 UZC65588:UZE65590 VIY65588:VJA65590 VSU65588:VSW65590 WCQ65588:WCS65590 WMM65588:WMO65590 WWI65588:WWK65590 AA131124:AC131126 JW131124:JY131126 TS131124:TU131126 ADO131124:ADQ131126 ANK131124:ANM131126 AXG131124:AXI131126 BHC131124:BHE131126 BQY131124:BRA131126 CAU131124:CAW131126 CKQ131124:CKS131126 CUM131124:CUO131126 DEI131124:DEK131126 DOE131124:DOG131126 DYA131124:DYC131126 EHW131124:EHY131126 ERS131124:ERU131126 FBO131124:FBQ131126 FLK131124:FLM131126 FVG131124:FVI131126 GFC131124:GFE131126 GOY131124:GPA131126 GYU131124:GYW131126 HIQ131124:HIS131126 HSM131124:HSO131126 ICI131124:ICK131126 IME131124:IMG131126 IWA131124:IWC131126 JFW131124:JFY131126 JPS131124:JPU131126 JZO131124:JZQ131126 KJK131124:KJM131126 KTG131124:KTI131126 LDC131124:LDE131126 LMY131124:LNA131126 LWU131124:LWW131126 MGQ131124:MGS131126 MQM131124:MQO131126 NAI131124:NAK131126 NKE131124:NKG131126 NUA131124:NUC131126 ODW131124:ODY131126 ONS131124:ONU131126 OXO131124:OXQ131126 PHK131124:PHM131126 PRG131124:PRI131126 QBC131124:QBE131126 QKY131124:QLA131126 QUU131124:QUW131126 REQ131124:RES131126 ROM131124:ROO131126 RYI131124:RYK131126 SIE131124:SIG131126 SSA131124:SSC131126 TBW131124:TBY131126 TLS131124:TLU131126 TVO131124:TVQ131126 UFK131124:UFM131126 UPG131124:UPI131126 UZC131124:UZE131126 VIY131124:VJA131126 VSU131124:VSW131126 WCQ131124:WCS131126 WMM131124:WMO131126 WWI131124:WWK131126 AA196660:AC196662 JW196660:JY196662 TS196660:TU196662 ADO196660:ADQ196662 ANK196660:ANM196662 AXG196660:AXI196662 BHC196660:BHE196662 BQY196660:BRA196662 CAU196660:CAW196662 CKQ196660:CKS196662 CUM196660:CUO196662 DEI196660:DEK196662 DOE196660:DOG196662 DYA196660:DYC196662 EHW196660:EHY196662 ERS196660:ERU196662 FBO196660:FBQ196662 FLK196660:FLM196662 FVG196660:FVI196662 GFC196660:GFE196662 GOY196660:GPA196662 GYU196660:GYW196662 HIQ196660:HIS196662 HSM196660:HSO196662 ICI196660:ICK196662 IME196660:IMG196662 IWA196660:IWC196662 JFW196660:JFY196662 JPS196660:JPU196662 JZO196660:JZQ196662 KJK196660:KJM196662 KTG196660:KTI196662 LDC196660:LDE196662 LMY196660:LNA196662 LWU196660:LWW196662 MGQ196660:MGS196662 MQM196660:MQO196662 NAI196660:NAK196662 NKE196660:NKG196662 NUA196660:NUC196662 ODW196660:ODY196662 ONS196660:ONU196662 OXO196660:OXQ196662 PHK196660:PHM196662 PRG196660:PRI196662 QBC196660:QBE196662 QKY196660:QLA196662 QUU196660:QUW196662 REQ196660:RES196662 ROM196660:ROO196662 RYI196660:RYK196662 SIE196660:SIG196662 SSA196660:SSC196662 TBW196660:TBY196662 TLS196660:TLU196662 TVO196660:TVQ196662 UFK196660:UFM196662 UPG196660:UPI196662 UZC196660:UZE196662 VIY196660:VJA196662 VSU196660:VSW196662 WCQ196660:WCS196662 WMM196660:WMO196662 WWI196660:WWK196662 AA262196:AC262198 JW262196:JY262198 TS262196:TU262198 ADO262196:ADQ262198 ANK262196:ANM262198 AXG262196:AXI262198 BHC262196:BHE262198 BQY262196:BRA262198 CAU262196:CAW262198 CKQ262196:CKS262198 CUM262196:CUO262198 DEI262196:DEK262198 DOE262196:DOG262198 DYA262196:DYC262198 EHW262196:EHY262198 ERS262196:ERU262198 FBO262196:FBQ262198 FLK262196:FLM262198 FVG262196:FVI262198 GFC262196:GFE262198 GOY262196:GPA262198 GYU262196:GYW262198 HIQ262196:HIS262198 HSM262196:HSO262198 ICI262196:ICK262198 IME262196:IMG262198 IWA262196:IWC262198 JFW262196:JFY262198 JPS262196:JPU262198 JZO262196:JZQ262198 KJK262196:KJM262198 KTG262196:KTI262198 LDC262196:LDE262198 LMY262196:LNA262198 LWU262196:LWW262198 MGQ262196:MGS262198 MQM262196:MQO262198 NAI262196:NAK262198 NKE262196:NKG262198 NUA262196:NUC262198 ODW262196:ODY262198 ONS262196:ONU262198 OXO262196:OXQ262198 PHK262196:PHM262198 PRG262196:PRI262198 QBC262196:QBE262198 QKY262196:QLA262198 QUU262196:QUW262198 REQ262196:RES262198 ROM262196:ROO262198 RYI262196:RYK262198 SIE262196:SIG262198 SSA262196:SSC262198 TBW262196:TBY262198 TLS262196:TLU262198 TVO262196:TVQ262198 UFK262196:UFM262198 UPG262196:UPI262198 UZC262196:UZE262198 VIY262196:VJA262198 VSU262196:VSW262198 WCQ262196:WCS262198 WMM262196:WMO262198 WWI262196:WWK262198 AA327732:AC327734 JW327732:JY327734 TS327732:TU327734 ADO327732:ADQ327734 ANK327732:ANM327734 AXG327732:AXI327734 BHC327732:BHE327734 BQY327732:BRA327734 CAU327732:CAW327734 CKQ327732:CKS327734 CUM327732:CUO327734 DEI327732:DEK327734 DOE327732:DOG327734 DYA327732:DYC327734 EHW327732:EHY327734 ERS327732:ERU327734 FBO327732:FBQ327734 FLK327732:FLM327734 FVG327732:FVI327734 GFC327732:GFE327734 GOY327732:GPA327734 GYU327732:GYW327734 HIQ327732:HIS327734 HSM327732:HSO327734 ICI327732:ICK327734 IME327732:IMG327734 IWA327732:IWC327734 JFW327732:JFY327734 JPS327732:JPU327734 JZO327732:JZQ327734 KJK327732:KJM327734 KTG327732:KTI327734 LDC327732:LDE327734 LMY327732:LNA327734 LWU327732:LWW327734 MGQ327732:MGS327734 MQM327732:MQO327734 NAI327732:NAK327734 NKE327732:NKG327734 NUA327732:NUC327734 ODW327732:ODY327734 ONS327732:ONU327734 OXO327732:OXQ327734 PHK327732:PHM327734 PRG327732:PRI327734 QBC327732:QBE327734 QKY327732:QLA327734 QUU327732:QUW327734 REQ327732:RES327734 ROM327732:ROO327734 RYI327732:RYK327734 SIE327732:SIG327734 SSA327732:SSC327734 TBW327732:TBY327734 TLS327732:TLU327734 TVO327732:TVQ327734 UFK327732:UFM327734 UPG327732:UPI327734 UZC327732:UZE327734 VIY327732:VJA327734 VSU327732:VSW327734 WCQ327732:WCS327734 WMM327732:WMO327734 WWI327732:WWK327734 AA393268:AC393270 JW393268:JY393270 TS393268:TU393270 ADO393268:ADQ393270 ANK393268:ANM393270 AXG393268:AXI393270 BHC393268:BHE393270 BQY393268:BRA393270 CAU393268:CAW393270 CKQ393268:CKS393270 CUM393268:CUO393270 DEI393268:DEK393270 DOE393268:DOG393270 DYA393268:DYC393270 EHW393268:EHY393270 ERS393268:ERU393270 FBO393268:FBQ393270 FLK393268:FLM393270 FVG393268:FVI393270 GFC393268:GFE393270 GOY393268:GPA393270 GYU393268:GYW393270 HIQ393268:HIS393270 HSM393268:HSO393270 ICI393268:ICK393270 IME393268:IMG393270 IWA393268:IWC393270 JFW393268:JFY393270 JPS393268:JPU393270 JZO393268:JZQ393270 KJK393268:KJM393270 KTG393268:KTI393270 LDC393268:LDE393270 LMY393268:LNA393270 LWU393268:LWW393270 MGQ393268:MGS393270 MQM393268:MQO393270 NAI393268:NAK393270 NKE393268:NKG393270 NUA393268:NUC393270 ODW393268:ODY393270 ONS393268:ONU393270 OXO393268:OXQ393270 PHK393268:PHM393270 PRG393268:PRI393270 QBC393268:QBE393270 QKY393268:QLA393270 QUU393268:QUW393270 REQ393268:RES393270 ROM393268:ROO393270 RYI393268:RYK393270 SIE393268:SIG393270 SSA393268:SSC393270 TBW393268:TBY393270 TLS393268:TLU393270 TVO393268:TVQ393270 UFK393268:UFM393270 UPG393268:UPI393270 UZC393268:UZE393270 VIY393268:VJA393270 VSU393268:VSW393270 WCQ393268:WCS393270 WMM393268:WMO393270 WWI393268:WWK393270 AA458804:AC458806 JW458804:JY458806 TS458804:TU458806 ADO458804:ADQ458806 ANK458804:ANM458806 AXG458804:AXI458806 BHC458804:BHE458806 BQY458804:BRA458806 CAU458804:CAW458806 CKQ458804:CKS458806 CUM458804:CUO458806 DEI458804:DEK458806 DOE458804:DOG458806 DYA458804:DYC458806 EHW458804:EHY458806 ERS458804:ERU458806 FBO458804:FBQ458806 FLK458804:FLM458806 FVG458804:FVI458806 GFC458804:GFE458806 GOY458804:GPA458806 GYU458804:GYW458806 HIQ458804:HIS458806 HSM458804:HSO458806 ICI458804:ICK458806 IME458804:IMG458806 IWA458804:IWC458806 JFW458804:JFY458806 JPS458804:JPU458806 JZO458804:JZQ458806 KJK458804:KJM458806 KTG458804:KTI458806 LDC458804:LDE458806 LMY458804:LNA458806 LWU458804:LWW458806 MGQ458804:MGS458806 MQM458804:MQO458806 NAI458804:NAK458806 NKE458804:NKG458806 NUA458804:NUC458806 ODW458804:ODY458806 ONS458804:ONU458806 OXO458804:OXQ458806 PHK458804:PHM458806 PRG458804:PRI458806 QBC458804:QBE458806 QKY458804:QLA458806 QUU458804:QUW458806 REQ458804:RES458806 ROM458804:ROO458806 RYI458804:RYK458806 SIE458804:SIG458806 SSA458804:SSC458806 TBW458804:TBY458806 TLS458804:TLU458806 TVO458804:TVQ458806 UFK458804:UFM458806 UPG458804:UPI458806 UZC458804:UZE458806 VIY458804:VJA458806 VSU458804:VSW458806 WCQ458804:WCS458806 WMM458804:WMO458806 WWI458804:WWK458806 AA524340:AC524342 JW524340:JY524342 TS524340:TU524342 ADO524340:ADQ524342 ANK524340:ANM524342 AXG524340:AXI524342 BHC524340:BHE524342 BQY524340:BRA524342 CAU524340:CAW524342 CKQ524340:CKS524342 CUM524340:CUO524342 DEI524340:DEK524342 DOE524340:DOG524342 DYA524340:DYC524342 EHW524340:EHY524342 ERS524340:ERU524342 FBO524340:FBQ524342 FLK524340:FLM524342 FVG524340:FVI524342 GFC524340:GFE524342 GOY524340:GPA524342 GYU524340:GYW524342 HIQ524340:HIS524342 HSM524340:HSO524342 ICI524340:ICK524342 IME524340:IMG524342 IWA524340:IWC524342 JFW524340:JFY524342 JPS524340:JPU524342 JZO524340:JZQ524342 KJK524340:KJM524342 KTG524340:KTI524342 LDC524340:LDE524342 LMY524340:LNA524342 LWU524340:LWW524342 MGQ524340:MGS524342 MQM524340:MQO524342 NAI524340:NAK524342 NKE524340:NKG524342 NUA524340:NUC524342 ODW524340:ODY524342 ONS524340:ONU524342 OXO524340:OXQ524342 PHK524340:PHM524342 PRG524340:PRI524342 QBC524340:QBE524342 QKY524340:QLA524342 QUU524340:QUW524342 REQ524340:RES524342 ROM524340:ROO524342 RYI524340:RYK524342 SIE524340:SIG524342 SSA524340:SSC524342 TBW524340:TBY524342 TLS524340:TLU524342 TVO524340:TVQ524342 UFK524340:UFM524342 UPG524340:UPI524342 UZC524340:UZE524342 VIY524340:VJA524342 VSU524340:VSW524342 WCQ524340:WCS524342 WMM524340:WMO524342 WWI524340:WWK524342 AA589876:AC589878 JW589876:JY589878 TS589876:TU589878 ADO589876:ADQ589878 ANK589876:ANM589878 AXG589876:AXI589878 BHC589876:BHE589878 BQY589876:BRA589878 CAU589876:CAW589878 CKQ589876:CKS589878 CUM589876:CUO589878 DEI589876:DEK589878 DOE589876:DOG589878 DYA589876:DYC589878 EHW589876:EHY589878 ERS589876:ERU589878 FBO589876:FBQ589878 FLK589876:FLM589878 FVG589876:FVI589878 GFC589876:GFE589878 GOY589876:GPA589878 GYU589876:GYW589878 HIQ589876:HIS589878 HSM589876:HSO589878 ICI589876:ICK589878 IME589876:IMG589878 IWA589876:IWC589878 JFW589876:JFY589878 JPS589876:JPU589878 JZO589876:JZQ589878 KJK589876:KJM589878 KTG589876:KTI589878 LDC589876:LDE589878 LMY589876:LNA589878 LWU589876:LWW589878 MGQ589876:MGS589878 MQM589876:MQO589878 NAI589876:NAK589878 NKE589876:NKG589878 NUA589876:NUC589878 ODW589876:ODY589878 ONS589876:ONU589878 OXO589876:OXQ589878 PHK589876:PHM589878 PRG589876:PRI589878 QBC589876:QBE589878 QKY589876:QLA589878 QUU589876:QUW589878 REQ589876:RES589878 ROM589876:ROO589878 RYI589876:RYK589878 SIE589876:SIG589878 SSA589876:SSC589878 TBW589876:TBY589878 TLS589876:TLU589878 TVO589876:TVQ589878 UFK589876:UFM589878 UPG589876:UPI589878 UZC589876:UZE589878 VIY589876:VJA589878 VSU589876:VSW589878 WCQ589876:WCS589878 WMM589876:WMO589878 WWI589876:WWK589878 AA655412:AC655414 JW655412:JY655414 TS655412:TU655414 ADO655412:ADQ655414 ANK655412:ANM655414 AXG655412:AXI655414 BHC655412:BHE655414 BQY655412:BRA655414 CAU655412:CAW655414 CKQ655412:CKS655414 CUM655412:CUO655414 DEI655412:DEK655414 DOE655412:DOG655414 DYA655412:DYC655414 EHW655412:EHY655414 ERS655412:ERU655414 FBO655412:FBQ655414 FLK655412:FLM655414 FVG655412:FVI655414 GFC655412:GFE655414 GOY655412:GPA655414 GYU655412:GYW655414 HIQ655412:HIS655414 HSM655412:HSO655414 ICI655412:ICK655414 IME655412:IMG655414 IWA655412:IWC655414 JFW655412:JFY655414 JPS655412:JPU655414 JZO655412:JZQ655414 KJK655412:KJM655414 KTG655412:KTI655414 LDC655412:LDE655414 LMY655412:LNA655414 LWU655412:LWW655414 MGQ655412:MGS655414 MQM655412:MQO655414 NAI655412:NAK655414 NKE655412:NKG655414 NUA655412:NUC655414 ODW655412:ODY655414 ONS655412:ONU655414 OXO655412:OXQ655414 PHK655412:PHM655414 PRG655412:PRI655414 QBC655412:QBE655414 QKY655412:QLA655414 QUU655412:QUW655414 REQ655412:RES655414 ROM655412:ROO655414 RYI655412:RYK655414 SIE655412:SIG655414 SSA655412:SSC655414 TBW655412:TBY655414 TLS655412:TLU655414 TVO655412:TVQ655414 UFK655412:UFM655414 UPG655412:UPI655414 UZC655412:UZE655414 VIY655412:VJA655414 VSU655412:VSW655414 WCQ655412:WCS655414 WMM655412:WMO655414 WWI655412:WWK655414 AA720948:AC720950 JW720948:JY720950 TS720948:TU720950 ADO720948:ADQ720950 ANK720948:ANM720950 AXG720948:AXI720950 BHC720948:BHE720950 BQY720948:BRA720950 CAU720948:CAW720950 CKQ720948:CKS720950 CUM720948:CUO720950 DEI720948:DEK720950 DOE720948:DOG720950 DYA720948:DYC720950 EHW720948:EHY720950 ERS720948:ERU720950 FBO720948:FBQ720950 FLK720948:FLM720950 FVG720948:FVI720950 GFC720948:GFE720950 GOY720948:GPA720950 GYU720948:GYW720950 HIQ720948:HIS720950 HSM720948:HSO720950 ICI720948:ICK720950 IME720948:IMG720950 IWA720948:IWC720950 JFW720948:JFY720950 JPS720948:JPU720950 JZO720948:JZQ720950 KJK720948:KJM720950 KTG720948:KTI720950 LDC720948:LDE720950 LMY720948:LNA720950 LWU720948:LWW720950 MGQ720948:MGS720950 MQM720948:MQO720950 NAI720948:NAK720950 NKE720948:NKG720950 NUA720948:NUC720950 ODW720948:ODY720950 ONS720948:ONU720950 OXO720948:OXQ720950 PHK720948:PHM720950 PRG720948:PRI720950 QBC720948:QBE720950 QKY720948:QLA720950 QUU720948:QUW720950 REQ720948:RES720950 ROM720948:ROO720950 RYI720948:RYK720950 SIE720948:SIG720950 SSA720948:SSC720950 TBW720948:TBY720950 TLS720948:TLU720950 TVO720948:TVQ720950 UFK720948:UFM720950 UPG720948:UPI720950 UZC720948:UZE720950 VIY720948:VJA720950 VSU720948:VSW720950 WCQ720948:WCS720950 WMM720948:WMO720950 WWI720948:WWK720950 AA786484:AC786486 JW786484:JY786486 TS786484:TU786486 ADO786484:ADQ786486 ANK786484:ANM786486 AXG786484:AXI786486 BHC786484:BHE786486 BQY786484:BRA786486 CAU786484:CAW786486 CKQ786484:CKS786486 CUM786484:CUO786486 DEI786484:DEK786486 DOE786484:DOG786486 DYA786484:DYC786486 EHW786484:EHY786486 ERS786484:ERU786486 FBO786484:FBQ786486 FLK786484:FLM786486 FVG786484:FVI786486 GFC786484:GFE786486 GOY786484:GPA786486 GYU786484:GYW786486 HIQ786484:HIS786486 HSM786484:HSO786486 ICI786484:ICK786486 IME786484:IMG786486 IWA786484:IWC786486 JFW786484:JFY786486 JPS786484:JPU786486 JZO786484:JZQ786486 KJK786484:KJM786486 KTG786484:KTI786486 LDC786484:LDE786486 LMY786484:LNA786486 LWU786484:LWW786486 MGQ786484:MGS786486 MQM786484:MQO786486 NAI786484:NAK786486 NKE786484:NKG786486 NUA786484:NUC786486 ODW786484:ODY786486 ONS786484:ONU786486 OXO786484:OXQ786486 PHK786484:PHM786486 PRG786484:PRI786486 QBC786484:QBE786486 QKY786484:QLA786486 QUU786484:QUW786486 REQ786484:RES786486 ROM786484:ROO786486 RYI786484:RYK786486 SIE786484:SIG786486 SSA786484:SSC786486 TBW786484:TBY786486 TLS786484:TLU786486 TVO786484:TVQ786486 UFK786484:UFM786486 UPG786484:UPI786486 UZC786484:UZE786486 VIY786484:VJA786486 VSU786484:VSW786486 WCQ786484:WCS786486 WMM786484:WMO786486 WWI786484:WWK786486 AA852020:AC852022 JW852020:JY852022 TS852020:TU852022 ADO852020:ADQ852022 ANK852020:ANM852022 AXG852020:AXI852022 BHC852020:BHE852022 BQY852020:BRA852022 CAU852020:CAW852022 CKQ852020:CKS852022 CUM852020:CUO852022 DEI852020:DEK852022 DOE852020:DOG852022 DYA852020:DYC852022 EHW852020:EHY852022 ERS852020:ERU852022 FBO852020:FBQ852022 FLK852020:FLM852022 FVG852020:FVI852022 GFC852020:GFE852022 GOY852020:GPA852022 GYU852020:GYW852022 HIQ852020:HIS852022 HSM852020:HSO852022 ICI852020:ICK852022 IME852020:IMG852022 IWA852020:IWC852022 JFW852020:JFY852022 JPS852020:JPU852022 JZO852020:JZQ852022 KJK852020:KJM852022 KTG852020:KTI852022 LDC852020:LDE852022 LMY852020:LNA852022 LWU852020:LWW852022 MGQ852020:MGS852022 MQM852020:MQO852022 NAI852020:NAK852022 NKE852020:NKG852022 NUA852020:NUC852022 ODW852020:ODY852022 ONS852020:ONU852022 OXO852020:OXQ852022 PHK852020:PHM852022 PRG852020:PRI852022 QBC852020:QBE852022 QKY852020:QLA852022 QUU852020:QUW852022 REQ852020:RES852022 ROM852020:ROO852022 RYI852020:RYK852022 SIE852020:SIG852022 SSA852020:SSC852022 TBW852020:TBY852022 TLS852020:TLU852022 TVO852020:TVQ852022 UFK852020:UFM852022 UPG852020:UPI852022 UZC852020:UZE852022 VIY852020:VJA852022 VSU852020:VSW852022 WCQ852020:WCS852022 WMM852020:WMO852022 WWI852020:WWK852022 AA917556:AC917558 JW917556:JY917558 TS917556:TU917558 ADO917556:ADQ917558 ANK917556:ANM917558 AXG917556:AXI917558 BHC917556:BHE917558 BQY917556:BRA917558 CAU917556:CAW917558 CKQ917556:CKS917558 CUM917556:CUO917558 DEI917556:DEK917558 DOE917556:DOG917558 DYA917556:DYC917558 EHW917556:EHY917558 ERS917556:ERU917558 FBO917556:FBQ917558 FLK917556:FLM917558 FVG917556:FVI917558 GFC917556:GFE917558 GOY917556:GPA917558 GYU917556:GYW917558 HIQ917556:HIS917558 HSM917556:HSO917558 ICI917556:ICK917558 IME917556:IMG917558 IWA917556:IWC917558 JFW917556:JFY917558 JPS917556:JPU917558 JZO917556:JZQ917558 KJK917556:KJM917558 KTG917556:KTI917558 LDC917556:LDE917558 LMY917556:LNA917558 LWU917556:LWW917558 MGQ917556:MGS917558 MQM917556:MQO917558 NAI917556:NAK917558 NKE917556:NKG917558 NUA917556:NUC917558 ODW917556:ODY917558 ONS917556:ONU917558 OXO917556:OXQ917558 PHK917556:PHM917558 PRG917556:PRI917558 QBC917556:QBE917558 QKY917556:QLA917558 QUU917556:QUW917558 REQ917556:RES917558 ROM917556:ROO917558 RYI917556:RYK917558 SIE917556:SIG917558 SSA917556:SSC917558 TBW917556:TBY917558 TLS917556:TLU917558 TVO917556:TVQ917558 UFK917556:UFM917558 UPG917556:UPI917558 UZC917556:UZE917558 VIY917556:VJA917558 VSU917556:VSW917558 WCQ917556:WCS917558 WMM917556:WMO917558 WWI917556:WWK917558 AA983092:AC983094 JW983092:JY983094 TS983092:TU983094 ADO983092:ADQ983094 ANK983092:ANM983094 AXG983092:AXI983094 BHC983092:BHE983094 BQY983092:BRA983094 CAU983092:CAW983094 CKQ983092:CKS983094 CUM983092:CUO983094 DEI983092:DEK983094 DOE983092:DOG983094 DYA983092:DYC983094 EHW983092:EHY983094 ERS983092:ERU983094 FBO983092:FBQ983094 FLK983092:FLM983094 FVG983092:FVI983094 GFC983092:GFE983094 GOY983092:GPA983094 GYU983092:GYW983094 HIQ983092:HIS983094 HSM983092:HSO983094 ICI983092:ICK983094 IME983092:IMG983094 IWA983092:IWC983094 JFW983092:JFY983094 JPS983092:JPU983094 JZO983092:JZQ983094 KJK983092:KJM983094 KTG983092:KTI983094 LDC983092:LDE983094 LMY983092:LNA983094 LWU983092:LWW983094 MGQ983092:MGS983094 MQM983092:MQO983094 NAI983092:NAK983094 NKE983092:NKG983094 NUA983092:NUC983094 ODW983092:ODY983094 ONS983092:ONU983094 OXO983092:OXQ983094 PHK983092:PHM983094 PRG983092:PRI983094 QBC983092:QBE983094 QKY983092:QLA983094 QUU983092:QUW983094 REQ983092:RES983094 ROM983092:ROO983094 RYI983092:RYK983094 SIE983092:SIG983094 SSA983092:SSC983094 TBW983092:TBY983094 TLS983092:TLU983094 TVO983092:TVQ983094 UFK983092:UFM983094 UPG983092:UPI983094 UZC983092:UZE983094 VIY983092:VJA983094 VSU983092:VSW983094 WCQ983092:WCS983094 WMM983092:WMO983094 WWI983092:WWK983094 AA56:AC56 JW56:JY56 TS56:TU56 ADO56:ADQ56 ANK56:ANM56 AXG56:AXI56 BHC56:BHE56 BQY56:BRA56 CAU56:CAW56 CKQ56:CKS56 CUM56:CUO56 DEI56:DEK56 DOE56:DOG56 DYA56:DYC56 EHW56:EHY56 ERS56:ERU56 FBO56:FBQ56 FLK56:FLM56 FVG56:FVI56 GFC56:GFE56 GOY56:GPA56 GYU56:GYW56 HIQ56:HIS56 HSM56:HSO56 ICI56:ICK56 IME56:IMG56 IWA56:IWC56 JFW56:JFY56 JPS56:JPU56 JZO56:JZQ56 KJK56:KJM56 KTG56:KTI56 LDC56:LDE56 LMY56:LNA56 LWU56:LWW56 MGQ56:MGS56 MQM56:MQO56 NAI56:NAK56 NKE56:NKG56 NUA56:NUC56 ODW56:ODY56 ONS56:ONU56 OXO56:OXQ56 PHK56:PHM56 PRG56:PRI56 QBC56:QBE56 QKY56:QLA56 QUU56:QUW56 REQ56:RES56 ROM56:ROO56 RYI56:RYK56 SIE56:SIG56 SSA56:SSC56 TBW56:TBY56 TLS56:TLU56 TVO56:TVQ56 UFK56:UFM56 UPG56:UPI56 UZC56:UZE56 VIY56:VJA56 VSU56:VSW56 WCQ56:WCS56 WMM56:WMO56 WWI56:WWK56 AA65592:AC65592 JW65592:JY65592 TS65592:TU65592 ADO65592:ADQ65592 ANK65592:ANM65592 AXG65592:AXI65592 BHC65592:BHE65592 BQY65592:BRA65592 CAU65592:CAW65592 CKQ65592:CKS65592 CUM65592:CUO65592 DEI65592:DEK65592 DOE65592:DOG65592 DYA65592:DYC65592 EHW65592:EHY65592 ERS65592:ERU65592 FBO65592:FBQ65592 FLK65592:FLM65592 FVG65592:FVI65592 GFC65592:GFE65592 GOY65592:GPA65592 GYU65592:GYW65592 HIQ65592:HIS65592 HSM65592:HSO65592 ICI65592:ICK65592 IME65592:IMG65592 IWA65592:IWC65592 JFW65592:JFY65592 JPS65592:JPU65592 JZO65592:JZQ65592 KJK65592:KJM65592 KTG65592:KTI65592 LDC65592:LDE65592 LMY65592:LNA65592 LWU65592:LWW65592 MGQ65592:MGS65592 MQM65592:MQO65592 NAI65592:NAK65592 NKE65592:NKG65592 NUA65592:NUC65592 ODW65592:ODY65592 ONS65592:ONU65592 OXO65592:OXQ65592 PHK65592:PHM65592 PRG65592:PRI65592 QBC65592:QBE65592 QKY65592:QLA65592 QUU65592:QUW65592 REQ65592:RES65592 ROM65592:ROO65592 RYI65592:RYK65592 SIE65592:SIG65592 SSA65592:SSC65592 TBW65592:TBY65592 TLS65592:TLU65592 TVO65592:TVQ65592 UFK65592:UFM65592 UPG65592:UPI65592 UZC65592:UZE65592 VIY65592:VJA65592 VSU65592:VSW65592 WCQ65592:WCS65592 WMM65592:WMO65592 WWI65592:WWK65592 AA131128:AC131128 JW131128:JY131128 TS131128:TU131128 ADO131128:ADQ131128 ANK131128:ANM131128 AXG131128:AXI131128 BHC131128:BHE131128 BQY131128:BRA131128 CAU131128:CAW131128 CKQ131128:CKS131128 CUM131128:CUO131128 DEI131128:DEK131128 DOE131128:DOG131128 DYA131128:DYC131128 EHW131128:EHY131128 ERS131128:ERU131128 FBO131128:FBQ131128 FLK131128:FLM131128 FVG131128:FVI131128 GFC131128:GFE131128 GOY131128:GPA131128 GYU131128:GYW131128 HIQ131128:HIS131128 HSM131128:HSO131128 ICI131128:ICK131128 IME131128:IMG131128 IWA131128:IWC131128 JFW131128:JFY131128 JPS131128:JPU131128 JZO131128:JZQ131128 KJK131128:KJM131128 KTG131128:KTI131128 LDC131128:LDE131128 LMY131128:LNA131128 LWU131128:LWW131128 MGQ131128:MGS131128 MQM131128:MQO131128 NAI131128:NAK131128 NKE131128:NKG131128 NUA131128:NUC131128 ODW131128:ODY131128 ONS131128:ONU131128 OXO131128:OXQ131128 PHK131128:PHM131128 PRG131128:PRI131128 QBC131128:QBE131128 QKY131128:QLA131128 QUU131128:QUW131128 REQ131128:RES131128 ROM131128:ROO131128 RYI131128:RYK131128 SIE131128:SIG131128 SSA131128:SSC131128 TBW131128:TBY131128 TLS131128:TLU131128 TVO131128:TVQ131128 UFK131128:UFM131128 UPG131128:UPI131128 UZC131128:UZE131128 VIY131128:VJA131128 VSU131128:VSW131128 WCQ131128:WCS131128 WMM131128:WMO131128 WWI131128:WWK131128 AA196664:AC196664 JW196664:JY196664 TS196664:TU196664 ADO196664:ADQ196664 ANK196664:ANM196664 AXG196664:AXI196664 BHC196664:BHE196664 BQY196664:BRA196664 CAU196664:CAW196664 CKQ196664:CKS196664 CUM196664:CUO196664 DEI196664:DEK196664 DOE196664:DOG196664 DYA196664:DYC196664 EHW196664:EHY196664 ERS196664:ERU196664 FBO196664:FBQ196664 FLK196664:FLM196664 FVG196664:FVI196664 GFC196664:GFE196664 GOY196664:GPA196664 GYU196664:GYW196664 HIQ196664:HIS196664 HSM196664:HSO196664 ICI196664:ICK196664 IME196664:IMG196664 IWA196664:IWC196664 JFW196664:JFY196664 JPS196664:JPU196664 JZO196664:JZQ196664 KJK196664:KJM196664 KTG196664:KTI196664 LDC196664:LDE196664 LMY196664:LNA196664 LWU196664:LWW196664 MGQ196664:MGS196664 MQM196664:MQO196664 NAI196664:NAK196664 NKE196664:NKG196664 NUA196664:NUC196664 ODW196664:ODY196664 ONS196664:ONU196664 OXO196664:OXQ196664 PHK196664:PHM196664 PRG196664:PRI196664 QBC196664:QBE196664 QKY196664:QLA196664 QUU196664:QUW196664 REQ196664:RES196664 ROM196664:ROO196664 RYI196664:RYK196664 SIE196664:SIG196664 SSA196664:SSC196664 TBW196664:TBY196664 TLS196664:TLU196664 TVO196664:TVQ196664 UFK196664:UFM196664 UPG196664:UPI196664 UZC196664:UZE196664 VIY196664:VJA196664 VSU196664:VSW196664 WCQ196664:WCS196664 WMM196664:WMO196664 WWI196664:WWK196664 AA262200:AC262200 JW262200:JY262200 TS262200:TU262200 ADO262200:ADQ262200 ANK262200:ANM262200 AXG262200:AXI262200 BHC262200:BHE262200 BQY262200:BRA262200 CAU262200:CAW262200 CKQ262200:CKS262200 CUM262200:CUO262200 DEI262200:DEK262200 DOE262200:DOG262200 DYA262200:DYC262200 EHW262200:EHY262200 ERS262200:ERU262200 FBO262200:FBQ262200 FLK262200:FLM262200 FVG262200:FVI262200 GFC262200:GFE262200 GOY262200:GPA262200 GYU262200:GYW262200 HIQ262200:HIS262200 HSM262200:HSO262200 ICI262200:ICK262200 IME262200:IMG262200 IWA262200:IWC262200 JFW262200:JFY262200 JPS262200:JPU262200 JZO262200:JZQ262200 KJK262200:KJM262200 KTG262200:KTI262200 LDC262200:LDE262200 LMY262200:LNA262200 LWU262200:LWW262200 MGQ262200:MGS262200 MQM262200:MQO262200 NAI262200:NAK262200 NKE262200:NKG262200 NUA262200:NUC262200 ODW262200:ODY262200 ONS262200:ONU262200 OXO262200:OXQ262200 PHK262200:PHM262200 PRG262200:PRI262200 QBC262200:QBE262200 QKY262200:QLA262200 QUU262200:QUW262200 REQ262200:RES262200 ROM262200:ROO262200 RYI262200:RYK262200 SIE262200:SIG262200 SSA262200:SSC262200 TBW262200:TBY262200 TLS262200:TLU262200 TVO262200:TVQ262200 UFK262200:UFM262200 UPG262200:UPI262200 UZC262200:UZE262200 VIY262200:VJA262200 VSU262200:VSW262200 WCQ262200:WCS262200 WMM262200:WMO262200 WWI262200:WWK262200 AA327736:AC327736 JW327736:JY327736 TS327736:TU327736 ADO327736:ADQ327736 ANK327736:ANM327736 AXG327736:AXI327736 BHC327736:BHE327736 BQY327736:BRA327736 CAU327736:CAW327736 CKQ327736:CKS327736 CUM327736:CUO327736 DEI327736:DEK327736 DOE327736:DOG327736 DYA327736:DYC327736 EHW327736:EHY327736 ERS327736:ERU327736 FBO327736:FBQ327736 FLK327736:FLM327736 FVG327736:FVI327736 GFC327736:GFE327736 GOY327736:GPA327736 GYU327736:GYW327736 HIQ327736:HIS327736 HSM327736:HSO327736 ICI327736:ICK327736 IME327736:IMG327736 IWA327736:IWC327736 JFW327736:JFY327736 JPS327736:JPU327736 JZO327736:JZQ327736 KJK327736:KJM327736 KTG327736:KTI327736 LDC327736:LDE327736 LMY327736:LNA327736 LWU327736:LWW327736 MGQ327736:MGS327736 MQM327736:MQO327736 NAI327736:NAK327736 NKE327736:NKG327736 NUA327736:NUC327736 ODW327736:ODY327736 ONS327736:ONU327736 OXO327736:OXQ327736 PHK327736:PHM327736 PRG327736:PRI327736 QBC327736:QBE327736 QKY327736:QLA327736 QUU327736:QUW327736 REQ327736:RES327736 ROM327736:ROO327736 RYI327736:RYK327736 SIE327736:SIG327736 SSA327736:SSC327736 TBW327736:TBY327736 TLS327736:TLU327736 TVO327736:TVQ327736 UFK327736:UFM327736 UPG327736:UPI327736 UZC327736:UZE327736 VIY327736:VJA327736 VSU327736:VSW327736 WCQ327736:WCS327736 WMM327736:WMO327736 WWI327736:WWK327736 AA393272:AC393272 JW393272:JY393272 TS393272:TU393272 ADO393272:ADQ393272 ANK393272:ANM393272 AXG393272:AXI393272 BHC393272:BHE393272 BQY393272:BRA393272 CAU393272:CAW393272 CKQ393272:CKS393272 CUM393272:CUO393272 DEI393272:DEK393272 DOE393272:DOG393272 DYA393272:DYC393272 EHW393272:EHY393272 ERS393272:ERU393272 FBO393272:FBQ393272 FLK393272:FLM393272 FVG393272:FVI393272 GFC393272:GFE393272 GOY393272:GPA393272 GYU393272:GYW393272 HIQ393272:HIS393272 HSM393272:HSO393272 ICI393272:ICK393272 IME393272:IMG393272 IWA393272:IWC393272 JFW393272:JFY393272 JPS393272:JPU393272 JZO393272:JZQ393272 KJK393272:KJM393272 KTG393272:KTI393272 LDC393272:LDE393272 LMY393272:LNA393272 LWU393272:LWW393272 MGQ393272:MGS393272 MQM393272:MQO393272 NAI393272:NAK393272 NKE393272:NKG393272 NUA393272:NUC393272 ODW393272:ODY393272 ONS393272:ONU393272 OXO393272:OXQ393272 PHK393272:PHM393272 PRG393272:PRI393272 QBC393272:QBE393272 QKY393272:QLA393272 QUU393272:QUW393272 REQ393272:RES393272 ROM393272:ROO393272 RYI393272:RYK393272 SIE393272:SIG393272 SSA393272:SSC393272 TBW393272:TBY393272 TLS393272:TLU393272 TVO393272:TVQ393272 UFK393272:UFM393272 UPG393272:UPI393272 UZC393272:UZE393272 VIY393272:VJA393272 VSU393272:VSW393272 WCQ393272:WCS393272 WMM393272:WMO393272 WWI393272:WWK393272 AA458808:AC458808 JW458808:JY458808 TS458808:TU458808 ADO458808:ADQ458808 ANK458808:ANM458808 AXG458808:AXI458808 BHC458808:BHE458808 BQY458808:BRA458808 CAU458808:CAW458808 CKQ458808:CKS458808 CUM458808:CUO458808 DEI458808:DEK458808 DOE458808:DOG458808 DYA458808:DYC458808 EHW458808:EHY458808 ERS458808:ERU458808 FBO458808:FBQ458808 FLK458808:FLM458808 FVG458808:FVI458808 GFC458808:GFE458808 GOY458808:GPA458808 GYU458808:GYW458808 HIQ458808:HIS458808 HSM458808:HSO458808 ICI458808:ICK458808 IME458808:IMG458808 IWA458808:IWC458808 JFW458808:JFY458808 JPS458808:JPU458808 JZO458808:JZQ458808 KJK458808:KJM458808 KTG458808:KTI458808 LDC458808:LDE458808 LMY458808:LNA458808 LWU458808:LWW458808 MGQ458808:MGS458808 MQM458808:MQO458808 NAI458808:NAK458808 NKE458808:NKG458808 NUA458808:NUC458808 ODW458808:ODY458808 ONS458808:ONU458808 OXO458808:OXQ458808 PHK458808:PHM458808 PRG458808:PRI458808 QBC458808:QBE458808 QKY458808:QLA458808 QUU458808:QUW458808 REQ458808:RES458808 ROM458808:ROO458808 RYI458808:RYK458808 SIE458808:SIG458808 SSA458808:SSC458808 TBW458808:TBY458808 TLS458808:TLU458808 TVO458808:TVQ458808 UFK458808:UFM458808 UPG458808:UPI458808 UZC458808:UZE458808 VIY458808:VJA458808 VSU458808:VSW458808 WCQ458808:WCS458808 WMM458808:WMO458808 WWI458808:WWK458808 AA524344:AC524344 JW524344:JY524344 TS524344:TU524344 ADO524344:ADQ524344 ANK524344:ANM524344 AXG524344:AXI524344 BHC524344:BHE524344 BQY524344:BRA524344 CAU524344:CAW524344 CKQ524344:CKS524344 CUM524344:CUO524344 DEI524344:DEK524344 DOE524344:DOG524344 DYA524344:DYC524344 EHW524344:EHY524344 ERS524344:ERU524344 FBO524344:FBQ524344 FLK524344:FLM524344 FVG524344:FVI524344 GFC524344:GFE524344 GOY524344:GPA524344 GYU524344:GYW524344 HIQ524344:HIS524344 HSM524344:HSO524344 ICI524344:ICK524344 IME524344:IMG524344 IWA524344:IWC524344 JFW524344:JFY524344 JPS524344:JPU524344 JZO524344:JZQ524344 KJK524344:KJM524344 KTG524344:KTI524344 LDC524344:LDE524344 LMY524344:LNA524344 LWU524344:LWW524344 MGQ524344:MGS524344 MQM524344:MQO524344 NAI524344:NAK524344 NKE524344:NKG524344 NUA524344:NUC524344 ODW524344:ODY524344 ONS524344:ONU524344 OXO524344:OXQ524344 PHK524344:PHM524344 PRG524344:PRI524344 QBC524344:QBE524344 QKY524344:QLA524344 QUU524344:QUW524344 REQ524344:RES524344 ROM524344:ROO524344 RYI524344:RYK524344 SIE524344:SIG524344 SSA524344:SSC524344 TBW524344:TBY524344 TLS524344:TLU524344 TVO524344:TVQ524344 UFK524344:UFM524344 UPG524344:UPI524344 UZC524344:UZE524344 VIY524344:VJA524344 VSU524344:VSW524344 WCQ524344:WCS524344 WMM524344:WMO524344 WWI524344:WWK524344 AA589880:AC589880 JW589880:JY589880 TS589880:TU589880 ADO589880:ADQ589880 ANK589880:ANM589880 AXG589880:AXI589880 BHC589880:BHE589880 BQY589880:BRA589880 CAU589880:CAW589880 CKQ589880:CKS589880 CUM589880:CUO589880 DEI589880:DEK589880 DOE589880:DOG589880 DYA589880:DYC589880 EHW589880:EHY589880 ERS589880:ERU589880 FBO589880:FBQ589880 FLK589880:FLM589880 FVG589880:FVI589880 GFC589880:GFE589880 GOY589880:GPA589880 GYU589880:GYW589880 HIQ589880:HIS589880 HSM589880:HSO589880 ICI589880:ICK589880 IME589880:IMG589880 IWA589880:IWC589880 JFW589880:JFY589880 JPS589880:JPU589880 JZO589880:JZQ589880 KJK589880:KJM589880 KTG589880:KTI589880 LDC589880:LDE589880 LMY589880:LNA589880 LWU589880:LWW589880 MGQ589880:MGS589880 MQM589880:MQO589880 NAI589880:NAK589880 NKE589880:NKG589880 NUA589880:NUC589880 ODW589880:ODY589880 ONS589880:ONU589880 OXO589880:OXQ589880 PHK589880:PHM589880 PRG589880:PRI589880 QBC589880:QBE589880 QKY589880:QLA589880 QUU589880:QUW589880 REQ589880:RES589880 ROM589880:ROO589880 RYI589880:RYK589880 SIE589880:SIG589880 SSA589880:SSC589880 TBW589880:TBY589880 TLS589880:TLU589880 TVO589880:TVQ589880 UFK589880:UFM589880 UPG589880:UPI589880 UZC589880:UZE589880 VIY589880:VJA589880 VSU589880:VSW589880 WCQ589880:WCS589880 WMM589880:WMO589880 WWI589880:WWK589880 AA655416:AC655416 JW655416:JY655416 TS655416:TU655416 ADO655416:ADQ655416 ANK655416:ANM655416 AXG655416:AXI655416 BHC655416:BHE655416 BQY655416:BRA655416 CAU655416:CAW655416 CKQ655416:CKS655416 CUM655416:CUO655416 DEI655416:DEK655416 DOE655416:DOG655416 DYA655416:DYC655416 EHW655416:EHY655416 ERS655416:ERU655416 FBO655416:FBQ655416 FLK655416:FLM655416 FVG655416:FVI655416 GFC655416:GFE655416 GOY655416:GPA655416 GYU655416:GYW655416 HIQ655416:HIS655416 HSM655416:HSO655416 ICI655416:ICK655416 IME655416:IMG655416 IWA655416:IWC655416 JFW655416:JFY655416 JPS655416:JPU655416 JZO655416:JZQ655416 KJK655416:KJM655416 KTG655416:KTI655416 LDC655416:LDE655416 LMY655416:LNA655416 LWU655416:LWW655416 MGQ655416:MGS655416 MQM655416:MQO655416 NAI655416:NAK655416 NKE655416:NKG655416 NUA655416:NUC655416 ODW655416:ODY655416 ONS655416:ONU655416 OXO655416:OXQ655416 PHK655416:PHM655416 PRG655416:PRI655416 QBC655416:QBE655416 QKY655416:QLA655416 QUU655416:QUW655416 REQ655416:RES655416 ROM655416:ROO655416 RYI655416:RYK655416 SIE655416:SIG655416 SSA655416:SSC655416 TBW655416:TBY655416 TLS655416:TLU655416 TVO655416:TVQ655416 UFK655416:UFM655416 UPG655416:UPI655416 UZC655416:UZE655416 VIY655416:VJA655416 VSU655416:VSW655416 WCQ655416:WCS655416 WMM655416:WMO655416 WWI655416:WWK655416 AA720952:AC720952 JW720952:JY720952 TS720952:TU720952 ADO720952:ADQ720952 ANK720952:ANM720952 AXG720952:AXI720952 BHC720952:BHE720952 BQY720952:BRA720952 CAU720952:CAW720952 CKQ720952:CKS720952 CUM720952:CUO720952 DEI720952:DEK720952 DOE720952:DOG720952 DYA720952:DYC720952 EHW720952:EHY720952 ERS720952:ERU720952 FBO720952:FBQ720952 FLK720952:FLM720952 FVG720952:FVI720952 GFC720952:GFE720952 GOY720952:GPA720952 GYU720952:GYW720952 HIQ720952:HIS720952 HSM720952:HSO720952 ICI720952:ICK720952 IME720952:IMG720952 IWA720952:IWC720952 JFW720952:JFY720952 JPS720952:JPU720952 JZO720952:JZQ720952 KJK720952:KJM720952 KTG720952:KTI720952 LDC720952:LDE720952 LMY720952:LNA720952 LWU720952:LWW720952 MGQ720952:MGS720952 MQM720952:MQO720952 NAI720952:NAK720952 NKE720952:NKG720952 NUA720952:NUC720952 ODW720952:ODY720952 ONS720952:ONU720952 OXO720952:OXQ720952 PHK720952:PHM720952 PRG720952:PRI720952 QBC720952:QBE720952 QKY720952:QLA720952 QUU720952:QUW720952 REQ720952:RES720952 ROM720952:ROO720952 RYI720952:RYK720952 SIE720952:SIG720952 SSA720952:SSC720952 TBW720952:TBY720952 TLS720952:TLU720952 TVO720952:TVQ720952 UFK720952:UFM720952 UPG720952:UPI720952 UZC720952:UZE720952 VIY720952:VJA720952 VSU720952:VSW720952 WCQ720952:WCS720952 WMM720952:WMO720952 WWI720952:WWK720952 AA786488:AC786488 JW786488:JY786488 TS786488:TU786488 ADO786488:ADQ786488 ANK786488:ANM786488 AXG786488:AXI786488 BHC786488:BHE786488 BQY786488:BRA786488 CAU786488:CAW786488 CKQ786488:CKS786488 CUM786488:CUO786488 DEI786488:DEK786488 DOE786488:DOG786488 DYA786488:DYC786488 EHW786488:EHY786488 ERS786488:ERU786488 FBO786488:FBQ786488 FLK786488:FLM786488 FVG786488:FVI786488 GFC786488:GFE786488 GOY786488:GPA786488 GYU786488:GYW786488 HIQ786488:HIS786488 HSM786488:HSO786488 ICI786488:ICK786488 IME786488:IMG786488 IWA786488:IWC786488 JFW786488:JFY786488 JPS786488:JPU786488 JZO786488:JZQ786488 KJK786488:KJM786488 KTG786488:KTI786488 LDC786488:LDE786488 LMY786488:LNA786488 LWU786488:LWW786488 MGQ786488:MGS786488 MQM786488:MQO786488 NAI786488:NAK786488 NKE786488:NKG786488 NUA786488:NUC786488 ODW786488:ODY786488 ONS786488:ONU786488 OXO786488:OXQ786488 PHK786488:PHM786488 PRG786488:PRI786488 QBC786488:QBE786488 QKY786488:QLA786488 QUU786488:QUW786488 REQ786488:RES786488 ROM786488:ROO786488 RYI786488:RYK786488 SIE786488:SIG786488 SSA786488:SSC786488 TBW786488:TBY786488 TLS786488:TLU786488 TVO786488:TVQ786488 UFK786488:UFM786488 UPG786488:UPI786488 UZC786488:UZE786488 VIY786488:VJA786488 VSU786488:VSW786488 WCQ786488:WCS786488 WMM786488:WMO786488 WWI786488:WWK786488 AA852024:AC852024 JW852024:JY852024 TS852024:TU852024 ADO852024:ADQ852024 ANK852024:ANM852024 AXG852024:AXI852024 BHC852024:BHE852024 BQY852024:BRA852024 CAU852024:CAW852024 CKQ852024:CKS852024 CUM852024:CUO852024 DEI852024:DEK852024 DOE852024:DOG852024 DYA852024:DYC852024 EHW852024:EHY852024 ERS852024:ERU852024 FBO852024:FBQ852024 FLK852024:FLM852024 FVG852024:FVI852024 GFC852024:GFE852024 GOY852024:GPA852024 GYU852024:GYW852024 HIQ852024:HIS852024 HSM852024:HSO852024 ICI852024:ICK852024 IME852024:IMG852024 IWA852024:IWC852024 JFW852024:JFY852024 JPS852024:JPU852024 JZO852024:JZQ852024 KJK852024:KJM852024 KTG852024:KTI852024 LDC852024:LDE852024 LMY852024:LNA852024 LWU852024:LWW852024 MGQ852024:MGS852024 MQM852024:MQO852024 NAI852024:NAK852024 NKE852024:NKG852024 NUA852024:NUC852024 ODW852024:ODY852024 ONS852024:ONU852024 OXO852024:OXQ852024 PHK852024:PHM852024 PRG852024:PRI852024 QBC852024:QBE852024 QKY852024:QLA852024 QUU852024:QUW852024 REQ852024:RES852024 ROM852024:ROO852024 RYI852024:RYK852024 SIE852024:SIG852024 SSA852024:SSC852024 TBW852024:TBY852024 TLS852024:TLU852024 TVO852024:TVQ852024 UFK852024:UFM852024 UPG852024:UPI852024 UZC852024:UZE852024 VIY852024:VJA852024 VSU852024:VSW852024 WCQ852024:WCS852024 WMM852024:WMO852024 WWI852024:WWK852024 AA917560:AC917560 JW917560:JY917560 TS917560:TU917560 ADO917560:ADQ917560 ANK917560:ANM917560 AXG917560:AXI917560 BHC917560:BHE917560 BQY917560:BRA917560 CAU917560:CAW917560 CKQ917560:CKS917560 CUM917560:CUO917560 DEI917560:DEK917560 DOE917560:DOG917560 DYA917560:DYC917560 EHW917560:EHY917560 ERS917560:ERU917560 FBO917560:FBQ917560 FLK917560:FLM917560 FVG917560:FVI917560 GFC917560:GFE917560 GOY917560:GPA917560 GYU917560:GYW917560 HIQ917560:HIS917560 HSM917560:HSO917560 ICI917560:ICK917560 IME917560:IMG917560 IWA917560:IWC917560 JFW917560:JFY917560 JPS917560:JPU917560 JZO917560:JZQ917560 KJK917560:KJM917560 KTG917560:KTI917560 LDC917560:LDE917560 LMY917560:LNA917560 LWU917560:LWW917560 MGQ917560:MGS917560 MQM917560:MQO917560 NAI917560:NAK917560 NKE917560:NKG917560 NUA917560:NUC917560 ODW917560:ODY917560 ONS917560:ONU917560 OXO917560:OXQ917560 PHK917560:PHM917560 PRG917560:PRI917560 QBC917560:QBE917560 QKY917560:QLA917560 QUU917560:QUW917560 REQ917560:RES917560 ROM917560:ROO917560 RYI917560:RYK917560 SIE917560:SIG917560 SSA917560:SSC917560 TBW917560:TBY917560 TLS917560:TLU917560 TVO917560:TVQ917560 UFK917560:UFM917560 UPG917560:UPI917560 UZC917560:UZE917560 VIY917560:VJA917560 VSU917560:VSW917560 WCQ917560:WCS917560 WMM917560:WMO917560 WWI917560:WWK917560 AA983096:AC983096 JW983096:JY983096 TS983096:TU983096 ADO983096:ADQ983096 ANK983096:ANM983096 AXG983096:AXI983096 BHC983096:BHE983096 BQY983096:BRA983096 CAU983096:CAW983096 CKQ983096:CKS983096 CUM983096:CUO983096 DEI983096:DEK983096 DOE983096:DOG983096 DYA983096:DYC983096 EHW983096:EHY983096 ERS983096:ERU983096 FBO983096:FBQ983096 FLK983096:FLM983096 FVG983096:FVI983096 GFC983096:GFE983096 GOY983096:GPA983096 GYU983096:GYW983096 HIQ983096:HIS983096 HSM983096:HSO983096 ICI983096:ICK983096 IME983096:IMG983096 IWA983096:IWC983096 JFW983096:JFY983096 JPS983096:JPU983096 JZO983096:JZQ983096 KJK983096:KJM983096 KTG983096:KTI983096 LDC983096:LDE983096 LMY983096:LNA983096 LWU983096:LWW983096 MGQ983096:MGS983096 MQM983096:MQO983096 NAI983096:NAK983096 NKE983096:NKG983096 NUA983096:NUC983096 ODW983096:ODY983096 ONS983096:ONU983096 OXO983096:OXQ983096 PHK983096:PHM983096 PRG983096:PRI983096 QBC983096:QBE983096 QKY983096:QLA983096 QUU983096:QUW983096 REQ983096:RES983096 ROM983096:ROO983096 RYI983096:RYK983096 SIE983096:SIG983096 SSA983096:SSC983096 TBW983096:TBY983096 TLS983096:TLU983096 TVO983096:TVQ983096 UFK983096:UFM983096 UPG983096:UPI983096 UZC983096:UZE983096 VIY983096:VJA983096 VSU983096:VSW983096 WCQ983096:WCS983096 WMM983096:WMO983096 WWI983096:WWK983096" xr:uid="{00000000-0002-0000-0E00-000001000000}">
      <formula1>"□,■"</formula1>
    </dataValidation>
    <dataValidation type="list" allowBlank="1" showInputMessage="1" showErrorMessage="1" sqref="X56:Z56 JT56:JV56 TP56:TR56 ADL56:ADN56 ANH56:ANJ56 AXD56:AXF56 BGZ56:BHB56 BQV56:BQX56 CAR56:CAT56 CKN56:CKP56 CUJ56:CUL56 DEF56:DEH56 DOB56:DOD56 DXX56:DXZ56 EHT56:EHV56 ERP56:ERR56 FBL56:FBN56 FLH56:FLJ56 FVD56:FVF56 GEZ56:GFB56 GOV56:GOX56 GYR56:GYT56 HIN56:HIP56 HSJ56:HSL56 ICF56:ICH56 IMB56:IMD56 IVX56:IVZ56 JFT56:JFV56 JPP56:JPR56 JZL56:JZN56 KJH56:KJJ56 KTD56:KTF56 LCZ56:LDB56 LMV56:LMX56 LWR56:LWT56 MGN56:MGP56 MQJ56:MQL56 NAF56:NAH56 NKB56:NKD56 NTX56:NTZ56 ODT56:ODV56 ONP56:ONR56 OXL56:OXN56 PHH56:PHJ56 PRD56:PRF56 QAZ56:QBB56 QKV56:QKX56 QUR56:QUT56 REN56:REP56 ROJ56:ROL56 RYF56:RYH56 SIB56:SID56 SRX56:SRZ56 TBT56:TBV56 TLP56:TLR56 TVL56:TVN56 UFH56:UFJ56 UPD56:UPF56 UYZ56:UZB56 VIV56:VIX56 VSR56:VST56 WCN56:WCP56 WMJ56:WML56 WWF56:WWH56 X65592:Z65592 JT65592:JV65592 TP65592:TR65592 ADL65592:ADN65592 ANH65592:ANJ65592 AXD65592:AXF65592 BGZ65592:BHB65592 BQV65592:BQX65592 CAR65592:CAT65592 CKN65592:CKP65592 CUJ65592:CUL65592 DEF65592:DEH65592 DOB65592:DOD65592 DXX65592:DXZ65592 EHT65592:EHV65592 ERP65592:ERR65592 FBL65592:FBN65592 FLH65592:FLJ65592 FVD65592:FVF65592 GEZ65592:GFB65592 GOV65592:GOX65592 GYR65592:GYT65592 HIN65592:HIP65592 HSJ65592:HSL65592 ICF65592:ICH65592 IMB65592:IMD65592 IVX65592:IVZ65592 JFT65592:JFV65592 JPP65592:JPR65592 JZL65592:JZN65592 KJH65592:KJJ65592 KTD65592:KTF65592 LCZ65592:LDB65592 LMV65592:LMX65592 LWR65592:LWT65592 MGN65592:MGP65592 MQJ65592:MQL65592 NAF65592:NAH65592 NKB65592:NKD65592 NTX65592:NTZ65592 ODT65592:ODV65592 ONP65592:ONR65592 OXL65592:OXN65592 PHH65592:PHJ65592 PRD65592:PRF65592 QAZ65592:QBB65592 QKV65592:QKX65592 QUR65592:QUT65592 REN65592:REP65592 ROJ65592:ROL65592 RYF65592:RYH65592 SIB65592:SID65592 SRX65592:SRZ65592 TBT65592:TBV65592 TLP65592:TLR65592 TVL65592:TVN65592 UFH65592:UFJ65592 UPD65592:UPF65592 UYZ65592:UZB65592 VIV65592:VIX65592 VSR65592:VST65592 WCN65592:WCP65592 WMJ65592:WML65592 WWF65592:WWH65592 X131128:Z131128 JT131128:JV131128 TP131128:TR131128 ADL131128:ADN131128 ANH131128:ANJ131128 AXD131128:AXF131128 BGZ131128:BHB131128 BQV131128:BQX131128 CAR131128:CAT131128 CKN131128:CKP131128 CUJ131128:CUL131128 DEF131128:DEH131128 DOB131128:DOD131128 DXX131128:DXZ131128 EHT131128:EHV131128 ERP131128:ERR131128 FBL131128:FBN131128 FLH131128:FLJ131128 FVD131128:FVF131128 GEZ131128:GFB131128 GOV131128:GOX131128 GYR131128:GYT131128 HIN131128:HIP131128 HSJ131128:HSL131128 ICF131128:ICH131128 IMB131128:IMD131128 IVX131128:IVZ131128 JFT131128:JFV131128 JPP131128:JPR131128 JZL131128:JZN131128 KJH131128:KJJ131128 KTD131128:KTF131128 LCZ131128:LDB131128 LMV131128:LMX131128 LWR131128:LWT131128 MGN131128:MGP131128 MQJ131128:MQL131128 NAF131128:NAH131128 NKB131128:NKD131128 NTX131128:NTZ131128 ODT131128:ODV131128 ONP131128:ONR131128 OXL131128:OXN131128 PHH131128:PHJ131128 PRD131128:PRF131128 QAZ131128:QBB131128 QKV131128:QKX131128 QUR131128:QUT131128 REN131128:REP131128 ROJ131128:ROL131128 RYF131128:RYH131128 SIB131128:SID131128 SRX131128:SRZ131128 TBT131128:TBV131128 TLP131128:TLR131128 TVL131128:TVN131128 UFH131128:UFJ131128 UPD131128:UPF131128 UYZ131128:UZB131128 VIV131128:VIX131128 VSR131128:VST131128 WCN131128:WCP131128 WMJ131128:WML131128 WWF131128:WWH131128 X196664:Z196664 JT196664:JV196664 TP196664:TR196664 ADL196664:ADN196664 ANH196664:ANJ196664 AXD196664:AXF196664 BGZ196664:BHB196664 BQV196664:BQX196664 CAR196664:CAT196664 CKN196664:CKP196664 CUJ196664:CUL196664 DEF196664:DEH196664 DOB196664:DOD196664 DXX196664:DXZ196664 EHT196664:EHV196664 ERP196664:ERR196664 FBL196664:FBN196664 FLH196664:FLJ196664 FVD196664:FVF196664 GEZ196664:GFB196664 GOV196664:GOX196664 GYR196664:GYT196664 HIN196664:HIP196664 HSJ196664:HSL196664 ICF196664:ICH196664 IMB196664:IMD196664 IVX196664:IVZ196664 JFT196664:JFV196664 JPP196664:JPR196664 JZL196664:JZN196664 KJH196664:KJJ196664 KTD196664:KTF196664 LCZ196664:LDB196664 LMV196664:LMX196664 LWR196664:LWT196664 MGN196664:MGP196664 MQJ196664:MQL196664 NAF196664:NAH196664 NKB196664:NKD196664 NTX196664:NTZ196664 ODT196664:ODV196664 ONP196664:ONR196664 OXL196664:OXN196664 PHH196664:PHJ196664 PRD196664:PRF196664 QAZ196664:QBB196664 QKV196664:QKX196664 QUR196664:QUT196664 REN196664:REP196664 ROJ196664:ROL196664 RYF196664:RYH196664 SIB196664:SID196664 SRX196664:SRZ196664 TBT196664:TBV196664 TLP196664:TLR196664 TVL196664:TVN196664 UFH196664:UFJ196664 UPD196664:UPF196664 UYZ196664:UZB196664 VIV196664:VIX196664 VSR196664:VST196664 WCN196664:WCP196664 WMJ196664:WML196664 WWF196664:WWH196664 X262200:Z262200 JT262200:JV262200 TP262200:TR262200 ADL262200:ADN262200 ANH262200:ANJ262200 AXD262200:AXF262200 BGZ262200:BHB262200 BQV262200:BQX262200 CAR262200:CAT262200 CKN262200:CKP262200 CUJ262200:CUL262200 DEF262200:DEH262200 DOB262200:DOD262200 DXX262200:DXZ262200 EHT262200:EHV262200 ERP262200:ERR262200 FBL262200:FBN262200 FLH262200:FLJ262200 FVD262200:FVF262200 GEZ262200:GFB262200 GOV262200:GOX262200 GYR262200:GYT262200 HIN262200:HIP262200 HSJ262200:HSL262200 ICF262200:ICH262200 IMB262200:IMD262200 IVX262200:IVZ262200 JFT262200:JFV262200 JPP262200:JPR262200 JZL262200:JZN262200 KJH262200:KJJ262200 KTD262200:KTF262200 LCZ262200:LDB262200 LMV262200:LMX262200 LWR262200:LWT262200 MGN262200:MGP262200 MQJ262200:MQL262200 NAF262200:NAH262200 NKB262200:NKD262200 NTX262200:NTZ262200 ODT262200:ODV262200 ONP262200:ONR262200 OXL262200:OXN262200 PHH262200:PHJ262200 PRD262200:PRF262200 QAZ262200:QBB262200 QKV262200:QKX262200 QUR262200:QUT262200 REN262200:REP262200 ROJ262200:ROL262200 RYF262200:RYH262200 SIB262200:SID262200 SRX262200:SRZ262200 TBT262200:TBV262200 TLP262200:TLR262200 TVL262200:TVN262200 UFH262200:UFJ262200 UPD262200:UPF262200 UYZ262200:UZB262200 VIV262200:VIX262200 VSR262200:VST262200 WCN262200:WCP262200 WMJ262200:WML262200 WWF262200:WWH262200 X327736:Z327736 JT327736:JV327736 TP327736:TR327736 ADL327736:ADN327736 ANH327736:ANJ327736 AXD327736:AXF327736 BGZ327736:BHB327736 BQV327736:BQX327736 CAR327736:CAT327736 CKN327736:CKP327736 CUJ327736:CUL327736 DEF327736:DEH327736 DOB327736:DOD327736 DXX327736:DXZ327736 EHT327736:EHV327736 ERP327736:ERR327736 FBL327736:FBN327736 FLH327736:FLJ327736 FVD327736:FVF327736 GEZ327736:GFB327736 GOV327736:GOX327736 GYR327736:GYT327736 HIN327736:HIP327736 HSJ327736:HSL327736 ICF327736:ICH327736 IMB327736:IMD327736 IVX327736:IVZ327736 JFT327736:JFV327736 JPP327736:JPR327736 JZL327736:JZN327736 KJH327736:KJJ327736 KTD327736:KTF327736 LCZ327736:LDB327736 LMV327736:LMX327736 LWR327736:LWT327736 MGN327736:MGP327736 MQJ327736:MQL327736 NAF327736:NAH327736 NKB327736:NKD327736 NTX327736:NTZ327736 ODT327736:ODV327736 ONP327736:ONR327736 OXL327736:OXN327736 PHH327736:PHJ327736 PRD327736:PRF327736 QAZ327736:QBB327736 QKV327736:QKX327736 QUR327736:QUT327736 REN327736:REP327736 ROJ327736:ROL327736 RYF327736:RYH327736 SIB327736:SID327736 SRX327736:SRZ327736 TBT327736:TBV327736 TLP327736:TLR327736 TVL327736:TVN327736 UFH327736:UFJ327736 UPD327736:UPF327736 UYZ327736:UZB327736 VIV327736:VIX327736 VSR327736:VST327736 WCN327736:WCP327736 WMJ327736:WML327736 WWF327736:WWH327736 X393272:Z393272 JT393272:JV393272 TP393272:TR393272 ADL393272:ADN393272 ANH393272:ANJ393272 AXD393272:AXF393272 BGZ393272:BHB393272 BQV393272:BQX393272 CAR393272:CAT393272 CKN393272:CKP393272 CUJ393272:CUL393272 DEF393272:DEH393272 DOB393272:DOD393272 DXX393272:DXZ393272 EHT393272:EHV393272 ERP393272:ERR393272 FBL393272:FBN393272 FLH393272:FLJ393272 FVD393272:FVF393272 GEZ393272:GFB393272 GOV393272:GOX393272 GYR393272:GYT393272 HIN393272:HIP393272 HSJ393272:HSL393272 ICF393272:ICH393272 IMB393272:IMD393272 IVX393272:IVZ393272 JFT393272:JFV393272 JPP393272:JPR393272 JZL393272:JZN393272 KJH393272:KJJ393272 KTD393272:KTF393272 LCZ393272:LDB393272 LMV393272:LMX393272 LWR393272:LWT393272 MGN393272:MGP393272 MQJ393272:MQL393272 NAF393272:NAH393272 NKB393272:NKD393272 NTX393272:NTZ393272 ODT393272:ODV393272 ONP393272:ONR393272 OXL393272:OXN393272 PHH393272:PHJ393272 PRD393272:PRF393272 QAZ393272:QBB393272 QKV393272:QKX393272 QUR393272:QUT393272 REN393272:REP393272 ROJ393272:ROL393272 RYF393272:RYH393272 SIB393272:SID393272 SRX393272:SRZ393272 TBT393272:TBV393272 TLP393272:TLR393272 TVL393272:TVN393272 UFH393272:UFJ393272 UPD393272:UPF393272 UYZ393272:UZB393272 VIV393272:VIX393272 VSR393272:VST393272 WCN393272:WCP393272 WMJ393272:WML393272 WWF393272:WWH393272 X458808:Z458808 JT458808:JV458808 TP458808:TR458808 ADL458808:ADN458808 ANH458808:ANJ458808 AXD458808:AXF458808 BGZ458808:BHB458808 BQV458808:BQX458808 CAR458808:CAT458808 CKN458808:CKP458808 CUJ458808:CUL458808 DEF458808:DEH458808 DOB458808:DOD458808 DXX458808:DXZ458808 EHT458808:EHV458808 ERP458808:ERR458808 FBL458808:FBN458808 FLH458808:FLJ458808 FVD458808:FVF458808 GEZ458808:GFB458808 GOV458808:GOX458808 GYR458808:GYT458808 HIN458808:HIP458808 HSJ458808:HSL458808 ICF458808:ICH458808 IMB458808:IMD458808 IVX458808:IVZ458808 JFT458808:JFV458808 JPP458808:JPR458808 JZL458808:JZN458808 KJH458808:KJJ458808 KTD458808:KTF458808 LCZ458808:LDB458808 LMV458808:LMX458808 LWR458808:LWT458808 MGN458808:MGP458808 MQJ458808:MQL458808 NAF458808:NAH458808 NKB458808:NKD458808 NTX458808:NTZ458808 ODT458808:ODV458808 ONP458808:ONR458808 OXL458808:OXN458808 PHH458808:PHJ458808 PRD458808:PRF458808 QAZ458808:QBB458808 QKV458808:QKX458808 QUR458808:QUT458808 REN458808:REP458808 ROJ458808:ROL458808 RYF458808:RYH458808 SIB458808:SID458808 SRX458808:SRZ458808 TBT458808:TBV458808 TLP458808:TLR458808 TVL458808:TVN458808 UFH458808:UFJ458808 UPD458808:UPF458808 UYZ458808:UZB458808 VIV458808:VIX458808 VSR458808:VST458808 WCN458808:WCP458808 WMJ458808:WML458808 WWF458808:WWH458808 X524344:Z524344 JT524344:JV524344 TP524344:TR524344 ADL524344:ADN524344 ANH524344:ANJ524344 AXD524344:AXF524344 BGZ524344:BHB524344 BQV524344:BQX524344 CAR524344:CAT524344 CKN524344:CKP524344 CUJ524344:CUL524344 DEF524344:DEH524344 DOB524344:DOD524344 DXX524344:DXZ524344 EHT524344:EHV524344 ERP524344:ERR524344 FBL524344:FBN524344 FLH524344:FLJ524344 FVD524344:FVF524344 GEZ524344:GFB524344 GOV524344:GOX524344 GYR524344:GYT524344 HIN524344:HIP524344 HSJ524344:HSL524344 ICF524344:ICH524344 IMB524344:IMD524344 IVX524344:IVZ524344 JFT524344:JFV524344 JPP524344:JPR524344 JZL524344:JZN524344 KJH524344:KJJ524344 KTD524344:KTF524344 LCZ524344:LDB524344 LMV524344:LMX524344 LWR524344:LWT524344 MGN524344:MGP524344 MQJ524344:MQL524344 NAF524344:NAH524344 NKB524344:NKD524344 NTX524344:NTZ524344 ODT524344:ODV524344 ONP524344:ONR524344 OXL524344:OXN524344 PHH524344:PHJ524344 PRD524344:PRF524344 QAZ524344:QBB524344 QKV524344:QKX524344 QUR524344:QUT524344 REN524344:REP524344 ROJ524344:ROL524344 RYF524344:RYH524344 SIB524344:SID524344 SRX524344:SRZ524344 TBT524344:TBV524344 TLP524344:TLR524344 TVL524344:TVN524344 UFH524344:UFJ524344 UPD524344:UPF524344 UYZ524344:UZB524344 VIV524344:VIX524344 VSR524344:VST524344 WCN524344:WCP524344 WMJ524344:WML524344 WWF524344:WWH524344 X589880:Z589880 JT589880:JV589880 TP589880:TR589880 ADL589880:ADN589880 ANH589880:ANJ589880 AXD589880:AXF589880 BGZ589880:BHB589880 BQV589880:BQX589880 CAR589880:CAT589880 CKN589880:CKP589880 CUJ589880:CUL589880 DEF589880:DEH589880 DOB589880:DOD589880 DXX589880:DXZ589880 EHT589880:EHV589880 ERP589880:ERR589880 FBL589880:FBN589880 FLH589880:FLJ589880 FVD589880:FVF589880 GEZ589880:GFB589880 GOV589880:GOX589880 GYR589880:GYT589880 HIN589880:HIP589880 HSJ589880:HSL589880 ICF589880:ICH589880 IMB589880:IMD589880 IVX589880:IVZ589880 JFT589880:JFV589880 JPP589880:JPR589880 JZL589880:JZN589880 KJH589880:KJJ589880 KTD589880:KTF589880 LCZ589880:LDB589880 LMV589880:LMX589880 LWR589880:LWT589880 MGN589880:MGP589880 MQJ589880:MQL589880 NAF589880:NAH589880 NKB589880:NKD589880 NTX589880:NTZ589880 ODT589880:ODV589880 ONP589880:ONR589880 OXL589880:OXN589880 PHH589880:PHJ589880 PRD589880:PRF589880 QAZ589880:QBB589880 QKV589880:QKX589880 QUR589880:QUT589880 REN589880:REP589880 ROJ589880:ROL589880 RYF589880:RYH589880 SIB589880:SID589880 SRX589880:SRZ589880 TBT589880:TBV589880 TLP589880:TLR589880 TVL589880:TVN589880 UFH589880:UFJ589880 UPD589880:UPF589880 UYZ589880:UZB589880 VIV589880:VIX589880 VSR589880:VST589880 WCN589880:WCP589880 WMJ589880:WML589880 WWF589880:WWH589880 X655416:Z655416 JT655416:JV655416 TP655416:TR655416 ADL655416:ADN655416 ANH655416:ANJ655416 AXD655416:AXF655416 BGZ655416:BHB655416 BQV655416:BQX655416 CAR655416:CAT655416 CKN655416:CKP655416 CUJ655416:CUL655416 DEF655416:DEH655416 DOB655416:DOD655416 DXX655416:DXZ655416 EHT655416:EHV655416 ERP655416:ERR655416 FBL655416:FBN655416 FLH655416:FLJ655416 FVD655416:FVF655416 GEZ655416:GFB655416 GOV655416:GOX655416 GYR655416:GYT655416 HIN655416:HIP655416 HSJ655416:HSL655416 ICF655416:ICH655416 IMB655416:IMD655416 IVX655416:IVZ655416 JFT655416:JFV655416 JPP655416:JPR655416 JZL655416:JZN655416 KJH655416:KJJ655416 KTD655416:KTF655416 LCZ655416:LDB655416 LMV655416:LMX655416 LWR655416:LWT655416 MGN655416:MGP655416 MQJ655416:MQL655416 NAF655416:NAH655416 NKB655416:NKD655416 NTX655416:NTZ655416 ODT655416:ODV655416 ONP655416:ONR655416 OXL655416:OXN655416 PHH655416:PHJ655416 PRD655416:PRF655416 QAZ655416:QBB655416 QKV655416:QKX655416 QUR655416:QUT655416 REN655416:REP655416 ROJ655416:ROL655416 RYF655416:RYH655416 SIB655416:SID655416 SRX655416:SRZ655416 TBT655416:TBV655416 TLP655416:TLR655416 TVL655416:TVN655416 UFH655416:UFJ655416 UPD655416:UPF655416 UYZ655416:UZB655416 VIV655416:VIX655416 VSR655416:VST655416 WCN655416:WCP655416 WMJ655416:WML655416 WWF655416:WWH655416 X720952:Z720952 JT720952:JV720952 TP720952:TR720952 ADL720952:ADN720952 ANH720952:ANJ720952 AXD720952:AXF720952 BGZ720952:BHB720952 BQV720952:BQX720952 CAR720952:CAT720952 CKN720952:CKP720952 CUJ720952:CUL720952 DEF720952:DEH720952 DOB720952:DOD720952 DXX720952:DXZ720952 EHT720952:EHV720952 ERP720952:ERR720952 FBL720952:FBN720952 FLH720952:FLJ720952 FVD720952:FVF720952 GEZ720952:GFB720952 GOV720952:GOX720952 GYR720952:GYT720952 HIN720952:HIP720952 HSJ720952:HSL720952 ICF720952:ICH720952 IMB720952:IMD720952 IVX720952:IVZ720952 JFT720952:JFV720952 JPP720952:JPR720952 JZL720952:JZN720952 KJH720952:KJJ720952 KTD720952:KTF720952 LCZ720952:LDB720952 LMV720952:LMX720952 LWR720952:LWT720952 MGN720952:MGP720952 MQJ720952:MQL720952 NAF720952:NAH720952 NKB720952:NKD720952 NTX720952:NTZ720952 ODT720952:ODV720952 ONP720952:ONR720952 OXL720952:OXN720952 PHH720952:PHJ720952 PRD720952:PRF720952 QAZ720952:QBB720952 QKV720952:QKX720952 QUR720952:QUT720952 REN720952:REP720952 ROJ720952:ROL720952 RYF720952:RYH720952 SIB720952:SID720952 SRX720952:SRZ720952 TBT720952:TBV720952 TLP720952:TLR720952 TVL720952:TVN720952 UFH720952:UFJ720952 UPD720952:UPF720952 UYZ720952:UZB720952 VIV720952:VIX720952 VSR720952:VST720952 WCN720952:WCP720952 WMJ720952:WML720952 WWF720952:WWH720952 X786488:Z786488 JT786488:JV786488 TP786488:TR786488 ADL786488:ADN786488 ANH786488:ANJ786488 AXD786488:AXF786488 BGZ786488:BHB786488 BQV786488:BQX786488 CAR786488:CAT786488 CKN786488:CKP786488 CUJ786488:CUL786488 DEF786488:DEH786488 DOB786488:DOD786488 DXX786488:DXZ786488 EHT786488:EHV786488 ERP786488:ERR786488 FBL786488:FBN786488 FLH786488:FLJ786488 FVD786488:FVF786488 GEZ786488:GFB786488 GOV786488:GOX786488 GYR786488:GYT786488 HIN786488:HIP786488 HSJ786488:HSL786488 ICF786488:ICH786488 IMB786488:IMD786488 IVX786488:IVZ786488 JFT786488:JFV786488 JPP786488:JPR786488 JZL786488:JZN786488 KJH786488:KJJ786488 KTD786488:KTF786488 LCZ786488:LDB786488 LMV786488:LMX786488 LWR786488:LWT786488 MGN786488:MGP786488 MQJ786488:MQL786488 NAF786488:NAH786488 NKB786488:NKD786488 NTX786488:NTZ786488 ODT786488:ODV786488 ONP786488:ONR786488 OXL786488:OXN786488 PHH786488:PHJ786488 PRD786488:PRF786488 QAZ786488:QBB786488 QKV786488:QKX786488 QUR786488:QUT786488 REN786488:REP786488 ROJ786488:ROL786488 RYF786488:RYH786488 SIB786488:SID786488 SRX786488:SRZ786488 TBT786488:TBV786488 TLP786488:TLR786488 TVL786488:TVN786488 UFH786488:UFJ786488 UPD786488:UPF786488 UYZ786488:UZB786488 VIV786488:VIX786488 VSR786488:VST786488 WCN786488:WCP786488 WMJ786488:WML786488 WWF786488:WWH786488 X852024:Z852024 JT852024:JV852024 TP852024:TR852024 ADL852024:ADN852024 ANH852024:ANJ852024 AXD852024:AXF852024 BGZ852024:BHB852024 BQV852024:BQX852024 CAR852024:CAT852024 CKN852024:CKP852024 CUJ852024:CUL852024 DEF852024:DEH852024 DOB852024:DOD852024 DXX852024:DXZ852024 EHT852024:EHV852024 ERP852024:ERR852024 FBL852024:FBN852024 FLH852024:FLJ852024 FVD852024:FVF852024 GEZ852024:GFB852024 GOV852024:GOX852024 GYR852024:GYT852024 HIN852024:HIP852024 HSJ852024:HSL852024 ICF852024:ICH852024 IMB852024:IMD852024 IVX852024:IVZ852024 JFT852024:JFV852024 JPP852024:JPR852024 JZL852024:JZN852024 KJH852024:KJJ852024 KTD852024:KTF852024 LCZ852024:LDB852024 LMV852024:LMX852024 LWR852024:LWT852024 MGN852024:MGP852024 MQJ852024:MQL852024 NAF852024:NAH852024 NKB852024:NKD852024 NTX852024:NTZ852024 ODT852024:ODV852024 ONP852024:ONR852024 OXL852024:OXN852024 PHH852024:PHJ852024 PRD852024:PRF852024 QAZ852024:QBB852024 QKV852024:QKX852024 QUR852024:QUT852024 REN852024:REP852024 ROJ852024:ROL852024 RYF852024:RYH852024 SIB852024:SID852024 SRX852024:SRZ852024 TBT852024:TBV852024 TLP852024:TLR852024 TVL852024:TVN852024 UFH852024:UFJ852024 UPD852024:UPF852024 UYZ852024:UZB852024 VIV852024:VIX852024 VSR852024:VST852024 WCN852024:WCP852024 WMJ852024:WML852024 WWF852024:WWH852024 X917560:Z917560 JT917560:JV917560 TP917560:TR917560 ADL917560:ADN917560 ANH917560:ANJ917560 AXD917560:AXF917560 BGZ917560:BHB917560 BQV917560:BQX917560 CAR917560:CAT917560 CKN917560:CKP917560 CUJ917560:CUL917560 DEF917560:DEH917560 DOB917560:DOD917560 DXX917560:DXZ917560 EHT917560:EHV917560 ERP917560:ERR917560 FBL917560:FBN917560 FLH917560:FLJ917560 FVD917560:FVF917560 GEZ917560:GFB917560 GOV917560:GOX917560 GYR917560:GYT917560 HIN917560:HIP917560 HSJ917560:HSL917560 ICF917560:ICH917560 IMB917560:IMD917560 IVX917560:IVZ917560 JFT917560:JFV917560 JPP917560:JPR917560 JZL917560:JZN917560 KJH917560:KJJ917560 KTD917560:KTF917560 LCZ917560:LDB917560 LMV917560:LMX917560 LWR917560:LWT917560 MGN917560:MGP917560 MQJ917560:MQL917560 NAF917560:NAH917560 NKB917560:NKD917560 NTX917560:NTZ917560 ODT917560:ODV917560 ONP917560:ONR917560 OXL917560:OXN917560 PHH917560:PHJ917560 PRD917560:PRF917560 QAZ917560:QBB917560 QKV917560:QKX917560 QUR917560:QUT917560 REN917560:REP917560 ROJ917560:ROL917560 RYF917560:RYH917560 SIB917560:SID917560 SRX917560:SRZ917560 TBT917560:TBV917560 TLP917560:TLR917560 TVL917560:TVN917560 UFH917560:UFJ917560 UPD917560:UPF917560 UYZ917560:UZB917560 VIV917560:VIX917560 VSR917560:VST917560 WCN917560:WCP917560 WMJ917560:WML917560 WWF917560:WWH917560 X983096:Z983096 JT983096:JV983096 TP983096:TR983096 ADL983096:ADN983096 ANH983096:ANJ983096 AXD983096:AXF983096 BGZ983096:BHB983096 BQV983096:BQX983096 CAR983096:CAT983096 CKN983096:CKP983096 CUJ983096:CUL983096 DEF983096:DEH983096 DOB983096:DOD983096 DXX983096:DXZ983096 EHT983096:EHV983096 ERP983096:ERR983096 FBL983096:FBN983096 FLH983096:FLJ983096 FVD983096:FVF983096 GEZ983096:GFB983096 GOV983096:GOX983096 GYR983096:GYT983096 HIN983096:HIP983096 HSJ983096:HSL983096 ICF983096:ICH983096 IMB983096:IMD983096 IVX983096:IVZ983096 JFT983096:JFV983096 JPP983096:JPR983096 JZL983096:JZN983096 KJH983096:KJJ983096 KTD983096:KTF983096 LCZ983096:LDB983096 LMV983096:LMX983096 LWR983096:LWT983096 MGN983096:MGP983096 MQJ983096:MQL983096 NAF983096:NAH983096 NKB983096:NKD983096 NTX983096:NTZ983096 ODT983096:ODV983096 ONP983096:ONR983096 OXL983096:OXN983096 PHH983096:PHJ983096 PRD983096:PRF983096 QAZ983096:QBB983096 QKV983096:QKX983096 QUR983096:QUT983096 REN983096:REP983096 ROJ983096:ROL983096 RYF983096:RYH983096 SIB983096:SID983096 SRX983096:SRZ983096 TBT983096:TBV983096 TLP983096:TLR983096 TVL983096:TVN983096 UFH983096:UFJ983096 UPD983096:UPF983096 UYZ983096:UZB983096 VIV983096:VIX983096 VSR983096:VST983096 WCN983096:WCP983096 WMJ983096:WML983096 WWF983096:WWH983096 AD56:AT56 JZ56:KP56 TV56:UL56 ADR56:AEH56 ANN56:AOD56 AXJ56:AXZ56 BHF56:BHV56 BRB56:BRR56 CAX56:CBN56 CKT56:CLJ56 CUP56:CVF56 DEL56:DFB56 DOH56:DOX56 DYD56:DYT56 EHZ56:EIP56 ERV56:ESL56 FBR56:FCH56 FLN56:FMD56 FVJ56:FVZ56 GFF56:GFV56 GPB56:GPR56 GYX56:GZN56 HIT56:HJJ56 HSP56:HTF56 ICL56:IDB56 IMH56:IMX56 IWD56:IWT56 JFZ56:JGP56 JPV56:JQL56 JZR56:KAH56 KJN56:KKD56 KTJ56:KTZ56 LDF56:LDV56 LNB56:LNR56 LWX56:LXN56 MGT56:MHJ56 MQP56:MRF56 NAL56:NBB56 NKH56:NKX56 NUD56:NUT56 ODZ56:OEP56 ONV56:OOL56 OXR56:OYH56 PHN56:PID56 PRJ56:PRZ56 QBF56:QBV56 QLB56:QLR56 QUX56:QVN56 RET56:RFJ56 ROP56:RPF56 RYL56:RZB56 SIH56:SIX56 SSD56:SST56 TBZ56:TCP56 TLV56:TML56 TVR56:TWH56 UFN56:UGD56 UPJ56:UPZ56 UZF56:UZV56 VJB56:VJR56 VSX56:VTN56 WCT56:WDJ56 WMP56:WNF56 WWL56:WXB56 AD65592:AT65592 JZ65592:KP65592 TV65592:UL65592 ADR65592:AEH65592 ANN65592:AOD65592 AXJ65592:AXZ65592 BHF65592:BHV65592 BRB65592:BRR65592 CAX65592:CBN65592 CKT65592:CLJ65592 CUP65592:CVF65592 DEL65592:DFB65592 DOH65592:DOX65592 DYD65592:DYT65592 EHZ65592:EIP65592 ERV65592:ESL65592 FBR65592:FCH65592 FLN65592:FMD65592 FVJ65592:FVZ65592 GFF65592:GFV65592 GPB65592:GPR65592 GYX65592:GZN65592 HIT65592:HJJ65592 HSP65592:HTF65592 ICL65592:IDB65592 IMH65592:IMX65592 IWD65592:IWT65592 JFZ65592:JGP65592 JPV65592:JQL65592 JZR65592:KAH65592 KJN65592:KKD65592 KTJ65592:KTZ65592 LDF65592:LDV65592 LNB65592:LNR65592 LWX65592:LXN65592 MGT65592:MHJ65592 MQP65592:MRF65592 NAL65592:NBB65592 NKH65592:NKX65592 NUD65592:NUT65592 ODZ65592:OEP65592 ONV65592:OOL65592 OXR65592:OYH65592 PHN65592:PID65592 PRJ65592:PRZ65592 QBF65592:QBV65592 QLB65592:QLR65592 QUX65592:QVN65592 RET65592:RFJ65592 ROP65592:RPF65592 RYL65592:RZB65592 SIH65592:SIX65592 SSD65592:SST65592 TBZ65592:TCP65592 TLV65592:TML65592 TVR65592:TWH65592 UFN65592:UGD65592 UPJ65592:UPZ65592 UZF65592:UZV65592 VJB65592:VJR65592 VSX65592:VTN65592 WCT65592:WDJ65592 WMP65592:WNF65592 WWL65592:WXB65592 AD131128:AT131128 JZ131128:KP131128 TV131128:UL131128 ADR131128:AEH131128 ANN131128:AOD131128 AXJ131128:AXZ131128 BHF131128:BHV131128 BRB131128:BRR131128 CAX131128:CBN131128 CKT131128:CLJ131128 CUP131128:CVF131128 DEL131128:DFB131128 DOH131128:DOX131128 DYD131128:DYT131128 EHZ131128:EIP131128 ERV131128:ESL131128 FBR131128:FCH131128 FLN131128:FMD131128 FVJ131128:FVZ131128 GFF131128:GFV131128 GPB131128:GPR131128 GYX131128:GZN131128 HIT131128:HJJ131128 HSP131128:HTF131128 ICL131128:IDB131128 IMH131128:IMX131128 IWD131128:IWT131128 JFZ131128:JGP131128 JPV131128:JQL131128 JZR131128:KAH131128 KJN131128:KKD131128 KTJ131128:KTZ131128 LDF131128:LDV131128 LNB131128:LNR131128 LWX131128:LXN131128 MGT131128:MHJ131128 MQP131128:MRF131128 NAL131128:NBB131128 NKH131128:NKX131128 NUD131128:NUT131128 ODZ131128:OEP131128 ONV131128:OOL131128 OXR131128:OYH131128 PHN131128:PID131128 PRJ131128:PRZ131128 QBF131128:QBV131128 QLB131128:QLR131128 QUX131128:QVN131128 RET131128:RFJ131128 ROP131128:RPF131128 RYL131128:RZB131128 SIH131128:SIX131128 SSD131128:SST131128 TBZ131128:TCP131128 TLV131128:TML131128 TVR131128:TWH131128 UFN131128:UGD131128 UPJ131128:UPZ131128 UZF131128:UZV131128 VJB131128:VJR131128 VSX131128:VTN131128 WCT131128:WDJ131128 WMP131128:WNF131128 WWL131128:WXB131128 AD196664:AT196664 JZ196664:KP196664 TV196664:UL196664 ADR196664:AEH196664 ANN196664:AOD196664 AXJ196664:AXZ196664 BHF196664:BHV196664 BRB196664:BRR196664 CAX196664:CBN196664 CKT196664:CLJ196664 CUP196664:CVF196664 DEL196664:DFB196664 DOH196664:DOX196664 DYD196664:DYT196664 EHZ196664:EIP196664 ERV196664:ESL196664 FBR196664:FCH196664 FLN196664:FMD196664 FVJ196664:FVZ196664 GFF196664:GFV196664 GPB196664:GPR196664 GYX196664:GZN196664 HIT196664:HJJ196664 HSP196664:HTF196664 ICL196664:IDB196664 IMH196664:IMX196664 IWD196664:IWT196664 JFZ196664:JGP196664 JPV196664:JQL196664 JZR196664:KAH196664 KJN196664:KKD196664 KTJ196664:KTZ196664 LDF196664:LDV196664 LNB196664:LNR196664 LWX196664:LXN196664 MGT196664:MHJ196664 MQP196664:MRF196664 NAL196664:NBB196664 NKH196664:NKX196664 NUD196664:NUT196664 ODZ196664:OEP196664 ONV196664:OOL196664 OXR196664:OYH196664 PHN196664:PID196664 PRJ196664:PRZ196664 QBF196664:QBV196664 QLB196664:QLR196664 QUX196664:QVN196664 RET196664:RFJ196664 ROP196664:RPF196664 RYL196664:RZB196664 SIH196664:SIX196664 SSD196664:SST196664 TBZ196664:TCP196664 TLV196664:TML196664 TVR196664:TWH196664 UFN196664:UGD196664 UPJ196664:UPZ196664 UZF196664:UZV196664 VJB196664:VJR196664 VSX196664:VTN196664 WCT196664:WDJ196664 WMP196664:WNF196664 WWL196664:WXB196664 AD262200:AT262200 JZ262200:KP262200 TV262200:UL262200 ADR262200:AEH262200 ANN262200:AOD262200 AXJ262200:AXZ262200 BHF262200:BHV262200 BRB262200:BRR262200 CAX262200:CBN262200 CKT262200:CLJ262200 CUP262200:CVF262200 DEL262200:DFB262200 DOH262200:DOX262200 DYD262200:DYT262200 EHZ262200:EIP262200 ERV262200:ESL262200 FBR262200:FCH262200 FLN262200:FMD262200 FVJ262200:FVZ262200 GFF262200:GFV262200 GPB262200:GPR262200 GYX262200:GZN262200 HIT262200:HJJ262200 HSP262200:HTF262200 ICL262200:IDB262200 IMH262200:IMX262200 IWD262200:IWT262200 JFZ262200:JGP262200 JPV262200:JQL262200 JZR262200:KAH262200 KJN262200:KKD262200 KTJ262200:KTZ262200 LDF262200:LDV262200 LNB262200:LNR262200 LWX262200:LXN262200 MGT262200:MHJ262200 MQP262200:MRF262200 NAL262200:NBB262200 NKH262200:NKX262200 NUD262200:NUT262200 ODZ262200:OEP262200 ONV262200:OOL262200 OXR262200:OYH262200 PHN262200:PID262200 PRJ262200:PRZ262200 QBF262200:QBV262200 QLB262200:QLR262200 QUX262200:QVN262200 RET262200:RFJ262200 ROP262200:RPF262200 RYL262200:RZB262200 SIH262200:SIX262200 SSD262200:SST262200 TBZ262200:TCP262200 TLV262200:TML262200 TVR262200:TWH262200 UFN262200:UGD262200 UPJ262200:UPZ262200 UZF262200:UZV262200 VJB262200:VJR262200 VSX262200:VTN262200 WCT262200:WDJ262200 WMP262200:WNF262200 WWL262200:WXB262200 AD327736:AT327736 JZ327736:KP327736 TV327736:UL327736 ADR327736:AEH327736 ANN327736:AOD327736 AXJ327736:AXZ327736 BHF327736:BHV327736 BRB327736:BRR327736 CAX327736:CBN327736 CKT327736:CLJ327736 CUP327736:CVF327736 DEL327736:DFB327736 DOH327736:DOX327736 DYD327736:DYT327736 EHZ327736:EIP327736 ERV327736:ESL327736 FBR327736:FCH327736 FLN327736:FMD327736 FVJ327736:FVZ327736 GFF327736:GFV327736 GPB327736:GPR327736 GYX327736:GZN327736 HIT327736:HJJ327736 HSP327736:HTF327736 ICL327736:IDB327736 IMH327736:IMX327736 IWD327736:IWT327736 JFZ327736:JGP327736 JPV327736:JQL327736 JZR327736:KAH327736 KJN327736:KKD327736 KTJ327736:KTZ327736 LDF327736:LDV327736 LNB327736:LNR327736 LWX327736:LXN327736 MGT327736:MHJ327736 MQP327736:MRF327736 NAL327736:NBB327736 NKH327736:NKX327736 NUD327736:NUT327736 ODZ327736:OEP327736 ONV327736:OOL327736 OXR327736:OYH327736 PHN327736:PID327736 PRJ327736:PRZ327736 QBF327736:QBV327736 QLB327736:QLR327736 QUX327736:QVN327736 RET327736:RFJ327736 ROP327736:RPF327736 RYL327736:RZB327736 SIH327736:SIX327736 SSD327736:SST327736 TBZ327736:TCP327736 TLV327736:TML327736 TVR327736:TWH327736 UFN327736:UGD327736 UPJ327736:UPZ327736 UZF327736:UZV327736 VJB327736:VJR327736 VSX327736:VTN327736 WCT327736:WDJ327736 WMP327736:WNF327736 WWL327736:WXB327736 AD393272:AT393272 JZ393272:KP393272 TV393272:UL393272 ADR393272:AEH393272 ANN393272:AOD393272 AXJ393272:AXZ393272 BHF393272:BHV393272 BRB393272:BRR393272 CAX393272:CBN393272 CKT393272:CLJ393272 CUP393272:CVF393272 DEL393272:DFB393272 DOH393272:DOX393272 DYD393272:DYT393272 EHZ393272:EIP393272 ERV393272:ESL393272 FBR393272:FCH393272 FLN393272:FMD393272 FVJ393272:FVZ393272 GFF393272:GFV393272 GPB393272:GPR393272 GYX393272:GZN393272 HIT393272:HJJ393272 HSP393272:HTF393272 ICL393272:IDB393272 IMH393272:IMX393272 IWD393272:IWT393272 JFZ393272:JGP393272 JPV393272:JQL393272 JZR393272:KAH393272 KJN393272:KKD393272 KTJ393272:KTZ393272 LDF393272:LDV393272 LNB393272:LNR393272 LWX393272:LXN393272 MGT393272:MHJ393272 MQP393272:MRF393272 NAL393272:NBB393272 NKH393272:NKX393272 NUD393272:NUT393272 ODZ393272:OEP393272 ONV393272:OOL393272 OXR393272:OYH393272 PHN393272:PID393272 PRJ393272:PRZ393272 QBF393272:QBV393272 QLB393272:QLR393272 QUX393272:QVN393272 RET393272:RFJ393272 ROP393272:RPF393272 RYL393272:RZB393272 SIH393272:SIX393272 SSD393272:SST393272 TBZ393272:TCP393272 TLV393272:TML393272 TVR393272:TWH393272 UFN393272:UGD393272 UPJ393272:UPZ393272 UZF393272:UZV393272 VJB393272:VJR393272 VSX393272:VTN393272 WCT393272:WDJ393272 WMP393272:WNF393272 WWL393272:WXB393272 AD458808:AT458808 JZ458808:KP458808 TV458808:UL458808 ADR458808:AEH458808 ANN458808:AOD458808 AXJ458808:AXZ458808 BHF458808:BHV458808 BRB458808:BRR458808 CAX458808:CBN458808 CKT458808:CLJ458808 CUP458808:CVF458808 DEL458808:DFB458808 DOH458808:DOX458808 DYD458808:DYT458808 EHZ458808:EIP458808 ERV458808:ESL458808 FBR458808:FCH458808 FLN458808:FMD458808 FVJ458808:FVZ458808 GFF458808:GFV458808 GPB458808:GPR458808 GYX458808:GZN458808 HIT458808:HJJ458808 HSP458808:HTF458808 ICL458808:IDB458808 IMH458808:IMX458808 IWD458808:IWT458808 JFZ458808:JGP458808 JPV458808:JQL458808 JZR458808:KAH458808 KJN458808:KKD458808 KTJ458808:KTZ458808 LDF458808:LDV458808 LNB458808:LNR458808 LWX458808:LXN458808 MGT458808:MHJ458808 MQP458808:MRF458808 NAL458808:NBB458808 NKH458808:NKX458808 NUD458808:NUT458808 ODZ458808:OEP458808 ONV458808:OOL458808 OXR458808:OYH458808 PHN458808:PID458808 PRJ458808:PRZ458808 QBF458808:QBV458808 QLB458808:QLR458808 QUX458808:QVN458808 RET458808:RFJ458808 ROP458808:RPF458808 RYL458808:RZB458808 SIH458808:SIX458808 SSD458808:SST458808 TBZ458808:TCP458808 TLV458808:TML458808 TVR458808:TWH458808 UFN458808:UGD458808 UPJ458808:UPZ458808 UZF458808:UZV458808 VJB458808:VJR458808 VSX458808:VTN458808 WCT458808:WDJ458808 WMP458808:WNF458808 WWL458808:WXB458808 AD524344:AT524344 JZ524344:KP524344 TV524344:UL524344 ADR524344:AEH524344 ANN524344:AOD524344 AXJ524344:AXZ524344 BHF524344:BHV524344 BRB524344:BRR524344 CAX524344:CBN524344 CKT524344:CLJ524344 CUP524344:CVF524344 DEL524344:DFB524344 DOH524344:DOX524344 DYD524344:DYT524344 EHZ524344:EIP524344 ERV524344:ESL524344 FBR524344:FCH524344 FLN524344:FMD524344 FVJ524344:FVZ524344 GFF524344:GFV524344 GPB524344:GPR524344 GYX524344:GZN524344 HIT524344:HJJ524344 HSP524344:HTF524344 ICL524344:IDB524344 IMH524344:IMX524344 IWD524344:IWT524344 JFZ524344:JGP524344 JPV524344:JQL524344 JZR524344:KAH524344 KJN524344:KKD524344 KTJ524344:KTZ524344 LDF524344:LDV524344 LNB524344:LNR524344 LWX524344:LXN524344 MGT524344:MHJ524344 MQP524344:MRF524344 NAL524344:NBB524344 NKH524344:NKX524344 NUD524344:NUT524344 ODZ524344:OEP524344 ONV524344:OOL524344 OXR524344:OYH524344 PHN524344:PID524344 PRJ524344:PRZ524344 QBF524344:QBV524344 QLB524344:QLR524344 QUX524344:QVN524344 RET524344:RFJ524344 ROP524344:RPF524344 RYL524344:RZB524344 SIH524344:SIX524344 SSD524344:SST524344 TBZ524344:TCP524344 TLV524344:TML524344 TVR524344:TWH524344 UFN524344:UGD524344 UPJ524344:UPZ524344 UZF524344:UZV524344 VJB524344:VJR524344 VSX524344:VTN524344 WCT524344:WDJ524344 WMP524344:WNF524344 WWL524344:WXB524344 AD589880:AT589880 JZ589880:KP589880 TV589880:UL589880 ADR589880:AEH589880 ANN589880:AOD589880 AXJ589880:AXZ589880 BHF589880:BHV589880 BRB589880:BRR589880 CAX589880:CBN589880 CKT589880:CLJ589880 CUP589880:CVF589880 DEL589880:DFB589880 DOH589880:DOX589880 DYD589880:DYT589880 EHZ589880:EIP589880 ERV589880:ESL589880 FBR589880:FCH589880 FLN589880:FMD589880 FVJ589880:FVZ589880 GFF589880:GFV589880 GPB589880:GPR589880 GYX589880:GZN589880 HIT589880:HJJ589880 HSP589880:HTF589880 ICL589880:IDB589880 IMH589880:IMX589880 IWD589880:IWT589880 JFZ589880:JGP589880 JPV589880:JQL589880 JZR589880:KAH589880 KJN589880:KKD589880 KTJ589880:KTZ589880 LDF589880:LDV589880 LNB589880:LNR589880 LWX589880:LXN589880 MGT589880:MHJ589880 MQP589880:MRF589880 NAL589880:NBB589880 NKH589880:NKX589880 NUD589880:NUT589880 ODZ589880:OEP589880 ONV589880:OOL589880 OXR589880:OYH589880 PHN589880:PID589880 PRJ589880:PRZ589880 QBF589880:QBV589880 QLB589880:QLR589880 QUX589880:QVN589880 RET589880:RFJ589880 ROP589880:RPF589880 RYL589880:RZB589880 SIH589880:SIX589880 SSD589880:SST589880 TBZ589880:TCP589880 TLV589880:TML589880 TVR589880:TWH589880 UFN589880:UGD589880 UPJ589880:UPZ589880 UZF589880:UZV589880 VJB589880:VJR589880 VSX589880:VTN589880 WCT589880:WDJ589880 WMP589880:WNF589880 WWL589880:WXB589880 AD655416:AT655416 JZ655416:KP655416 TV655416:UL655416 ADR655416:AEH655416 ANN655416:AOD655416 AXJ655416:AXZ655416 BHF655416:BHV655416 BRB655416:BRR655416 CAX655416:CBN655416 CKT655416:CLJ655416 CUP655416:CVF655416 DEL655416:DFB655416 DOH655416:DOX655416 DYD655416:DYT655416 EHZ655416:EIP655416 ERV655416:ESL655416 FBR655416:FCH655416 FLN655416:FMD655416 FVJ655416:FVZ655416 GFF655416:GFV655416 GPB655416:GPR655416 GYX655416:GZN655416 HIT655416:HJJ655416 HSP655416:HTF655416 ICL655416:IDB655416 IMH655416:IMX655416 IWD655416:IWT655416 JFZ655416:JGP655416 JPV655416:JQL655416 JZR655416:KAH655416 KJN655416:KKD655416 KTJ655416:KTZ655416 LDF655416:LDV655416 LNB655416:LNR655416 LWX655416:LXN655416 MGT655416:MHJ655416 MQP655416:MRF655416 NAL655416:NBB655416 NKH655416:NKX655416 NUD655416:NUT655416 ODZ655416:OEP655416 ONV655416:OOL655416 OXR655416:OYH655416 PHN655416:PID655416 PRJ655416:PRZ655416 QBF655416:QBV655416 QLB655416:QLR655416 QUX655416:QVN655416 RET655416:RFJ655416 ROP655416:RPF655416 RYL655416:RZB655416 SIH655416:SIX655416 SSD655416:SST655416 TBZ655416:TCP655416 TLV655416:TML655416 TVR655416:TWH655416 UFN655416:UGD655416 UPJ655416:UPZ655416 UZF655416:UZV655416 VJB655416:VJR655416 VSX655416:VTN655416 WCT655416:WDJ655416 WMP655416:WNF655416 WWL655416:WXB655416 AD720952:AT720952 JZ720952:KP720952 TV720952:UL720952 ADR720952:AEH720952 ANN720952:AOD720952 AXJ720952:AXZ720952 BHF720952:BHV720952 BRB720952:BRR720952 CAX720952:CBN720952 CKT720952:CLJ720952 CUP720952:CVF720952 DEL720952:DFB720952 DOH720952:DOX720952 DYD720952:DYT720952 EHZ720952:EIP720952 ERV720952:ESL720952 FBR720952:FCH720952 FLN720952:FMD720952 FVJ720952:FVZ720952 GFF720952:GFV720952 GPB720952:GPR720952 GYX720952:GZN720952 HIT720952:HJJ720952 HSP720952:HTF720952 ICL720952:IDB720952 IMH720952:IMX720952 IWD720952:IWT720952 JFZ720952:JGP720952 JPV720952:JQL720952 JZR720952:KAH720952 KJN720952:KKD720952 KTJ720952:KTZ720952 LDF720952:LDV720952 LNB720952:LNR720952 LWX720952:LXN720952 MGT720952:MHJ720952 MQP720952:MRF720952 NAL720952:NBB720952 NKH720952:NKX720952 NUD720952:NUT720952 ODZ720952:OEP720952 ONV720952:OOL720952 OXR720952:OYH720952 PHN720952:PID720952 PRJ720952:PRZ720952 QBF720952:QBV720952 QLB720952:QLR720952 QUX720952:QVN720952 RET720952:RFJ720952 ROP720952:RPF720952 RYL720952:RZB720952 SIH720952:SIX720952 SSD720952:SST720952 TBZ720952:TCP720952 TLV720952:TML720952 TVR720952:TWH720952 UFN720952:UGD720952 UPJ720952:UPZ720952 UZF720952:UZV720952 VJB720952:VJR720952 VSX720952:VTN720952 WCT720952:WDJ720952 WMP720952:WNF720952 WWL720952:WXB720952 AD786488:AT786488 JZ786488:KP786488 TV786488:UL786488 ADR786488:AEH786488 ANN786488:AOD786488 AXJ786488:AXZ786488 BHF786488:BHV786488 BRB786488:BRR786488 CAX786488:CBN786488 CKT786488:CLJ786488 CUP786488:CVF786488 DEL786488:DFB786488 DOH786488:DOX786488 DYD786488:DYT786488 EHZ786488:EIP786488 ERV786488:ESL786488 FBR786488:FCH786488 FLN786488:FMD786488 FVJ786488:FVZ786488 GFF786488:GFV786488 GPB786488:GPR786488 GYX786488:GZN786488 HIT786488:HJJ786488 HSP786488:HTF786488 ICL786488:IDB786488 IMH786488:IMX786488 IWD786488:IWT786488 JFZ786488:JGP786488 JPV786488:JQL786488 JZR786488:KAH786488 KJN786488:KKD786488 KTJ786488:KTZ786488 LDF786488:LDV786488 LNB786488:LNR786488 LWX786488:LXN786488 MGT786488:MHJ786488 MQP786488:MRF786488 NAL786488:NBB786488 NKH786488:NKX786488 NUD786488:NUT786488 ODZ786488:OEP786488 ONV786488:OOL786488 OXR786488:OYH786488 PHN786488:PID786488 PRJ786488:PRZ786488 QBF786488:QBV786488 QLB786488:QLR786488 QUX786488:QVN786488 RET786488:RFJ786488 ROP786488:RPF786488 RYL786488:RZB786488 SIH786488:SIX786488 SSD786488:SST786488 TBZ786488:TCP786488 TLV786488:TML786488 TVR786488:TWH786488 UFN786488:UGD786488 UPJ786488:UPZ786488 UZF786488:UZV786488 VJB786488:VJR786488 VSX786488:VTN786488 WCT786488:WDJ786488 WMP786488:WNF786488 WWL786488:WXB786488 AD852024:AT852024 JZ852024:KP852024 TV852024:UL852024 ADR852024:AEH852024 ANN852024:AOD852024 AXJ852024:AXZ852024 BHF852024:BHV852024 BRB852024:BRR852024 CAX852024:CBN852024 CKT852024:CLJ852024 CUP852024:CVF852024 DEL852024:DFB852024 DOH852024:DOX852024 DYD852024:DYT852024 EHZ852024:EIP852024 ERV852024:ESL852024 FBR852024:FCH852024 FLN852024:FMD852024 FVJ852024:FVZ852024 GFF852024:GFV852024 GPB852024:GPR852024 GYX852024:GZN852024 HIT852024:HJJ852024 HSP852024:HTF852024 ICL852024:IDB852024 IMH852024:IMX852024 IWD852024:IWT852024 JFZ852024:JGP852024 JPV852024:JQL852024 JZR852024:KAH852024 KJN852024:KKD852024 KTJ852024:KTZ852024 LDF852024:LDV852024 LNB852024:LNR852024 LWX852024:LXN852024 MGT852024:MHJ852024 MQP852024:MRF852024 NAL852024:NBB852024 NKH852024:NKX852024 NUD852024:NUT852024 ODZ852024:OEP852024 ONV852024:OOL852024 OXR852024:OYH852024 PHN852024:PID852024 PRJ852024:PRZ852024 QBF852024:QBV852024 QLB852024:QLR852024 QUX852024:QVN852024 RET852024:RFJ852024 ROP852024:RPF852024 RYL852024:RZB852024 SIH852024:SIX852024 SSD852024:SST852024 TBZ852024:TCP852024 TLV852024:TML852024 TVR852024:TWH852024 UFN852024:UGD852024 UPJ852024:UPZ852024 UZF852024:UZV852024 VJB852024:VJR852024 VSX852024:VTN852024 WCT852024:WDJ852024 WMP852024:WNF852024 WWL852024:WXB852024 AD917560:AT917560 JZ917560:KP917560 TV917560:UL917560 ADR917560:AEH917560 ANN917560:AOD917560 AXJ917560:AXZ917560 BHF917560:BHV917560 BRB917560:BRR917560 CAX917560:CBN917560 CKT917560:CLJ917560 CUP917560:CVF917560 DEL917560:DFB917560 DOH917560:DOX917560 DYD917560:DYT917560 EHZ917560:EIP917560 ERV917560:ESL917560 FBR917560:FCH917560 FLN917560:FMD917560 FVJ917560:FVZ917560 GFF917560:GFV917560 GPB917560:GPR917560 GYX917560:GZN917560 HIT917560:HJJ917560 HSP917560:HTF917560 ICL917560:IDB917560 IMH917560:IMX917560 IWD917560:IWT917560 JFZ917560:JGP917560 JPV917560:JQL917560 JZR917560:KAH917560 KJN917560:KKD917560 KTJ917560:KTZ917560 LDF917560:LDV917560 LNB917560:LNR917560 LWX917560:LXN917560 MGT917560:MHJ917560 MQP917560:MRF917560 NAL917560:NBB917560 NKH917560:NKX917560 NUD917560:NUT917560 ODZ917560:OEP917560 ONV917560:OOL917560 OXR917560:OYH917560 PHN917560:PID917560 PRJ917560:PRZ917560 QBF917560:QBV917560 QLB917560:QLR917560 QUX917560:QVN917560 RET917560:RFJ917560 ROP917560:RPF917560 RYL917560:RZB917560 SIH917560:SIX917560 SSD917560:SST917560 TBZ917560:TCP917560 TLV917560:TML917560 TVR917560:TWH917560 UFN917560:UGD917560 UPJ917560:UPZ917560 UZF917560:UZV917560 VJB917560:VJR917560 VSX917560:VTN917560 WCT917560:WDJ917560 WMP917560:WNF917560 WWL917560:WXB917560 AD983096:AT983096 JZ983096:KP983096 TV983096:UL983096 ADR983096:AEH983096 ANN983096:AOD983096 AXJ983096:AXZ983096 BHF983096:BHV983096 BRB983096:BRR983096 CAX983096:CBN983096 CKT983096:CLJ983096 CUP983096:CVF983096 DEL983096:DFB983096 DOH983096:DOX983096 DYD983096:DYT983096 EHZ983096:EIP983096 ERV983096:ESL983096 FBR983096:FCH983096 FLN983096:FMD983096 FVJ983096:FVZ983096 GFF983096:GFV983096 GPB983096:GPR983096 GYX983096:GZN983096 HIT983096:HJJ983096 HSP983096:HTF983096 ICL983096:IDB983096 IMH983096:IMX983096 IWD983096:IWT983096 JFZ983096:JGP983096 JPV983096:JQL983096 JZR983096:KAH983096 KJN983096:KKD983096 KTJ983096:KTZ983096 LDF983096:LDV983096 LNB983096:LNR983096 LWX983096:LXN983096 MGT983096:MHJ983096 MQP983096:MRF983096 NAL983096:NBB983096 NKH983096:NKX983096 NUD983096:NUT983096 ODZ983096:OEP983096 ONV983096:OOL983096 OXR983096:OYH983096 PHN983096:PID983096 PRJ983096:PRZ983096 QBF983096:QBV983096 QLB983096:QLR983096 QUX983096:QVN983096 RET983096:RFJ983096 ROP983096:RPF983096 RYL983096:RZB983096 SIH983096:SIX983096 SSD983096:SST983096 TBZ983096:TCP983096 TLV983096:TML983096 TVR983096:TWH983096 UFN983096:UGD983096 UPJ983096:UPZ983096 UZF983096:UZV983096 VJB983096:VJR983096 VSX983096:VTN983096 WCT983096:WDJ983096 WMP983096:WNF983096 WWL983096:WXB983096 AD52:AT54 JZ52:KP54 TV52:UL54 ADR52:AEH54 ANN52:AOD54 AXJ52:AXZ54 BHF52:BHV54 BRB52:BRR54 CAX52:CBN54 CKT52:CLJ54 CUP52:CVF54 DEL52:DFB54 DOH52:DOX54 DYD52:DYT54 EHZ52:EIP54 ERV52:ESL54 FBR52:FCH54 FLN52:FMD54 FVJ52:FVZ54 GFF52:GFV54 GPB52:GPR54 GYX52:GZN54 HIT52:HJJ54 HSP52:HTF54 ICL52:IDB54 IMH52:IMX54 IWD52:IWT54 JFZ52:JGP54 JPV52:JQL54 JZR52:KAH54 KJN52:KKD54 KTJ52:KTZ54 LDF52:LDV54 LNB52:LNR54 LWX52:LXN54 MGT52:MHJ54 MQP52:MRF54 NAL52:NBB54 NKH52:NKX54 NUD52:NUT54 ODZ52:OEP54 ONV52:OOL54 OXR52:OYH54 PHN52:PID54 PRJ52:PRZ54 QBF52:QBV54 QLB52:QLR54 QUX52:QVN54 RET52:RFJ54 ROP52:RPF54 RYL52:RZB54 SIH52:SIX54 SSD52:SST54 TBZ52:TCP54 TLV52:TML54 TVR52:TWH54 UFN52:UGD54 UPJ52:UPZ54 UZF52:UZV54 VJB52:VJR54 VSX52:VTN54 WCT52:WDJ54 WMP52:WNF54 WWL52:WXB54 AD65588:AT65590 JZ65588:KP65590 TV65588:UL65590 ADR65588:AEH65590 ANN65588:AOD65590 AXJ65588:AXZ65590 BHF65588:BHV65590 BRB65588:BRR65590 CAX65588:CBN65590 CKT65588:CLJ65590 CUP65588:CVF65590 DEL65588:DFB65590 DOH65588:DOX65590 DYD65588:DYT65590 EHZ65588:EIP65590 ERV65588:ESL65590 FBR65588:FCH65590 FLN65588:FMD65590 FVJ65588:FVZ65590 GFF65588:GFV65590 GPB65588:GPR65590 GYX65588:GZN65590 HIT65588:HJJ65590 HSP65588:HTF65590 ICL65588:IDB65590 IMH65588:IMX65590 IWD65588:IWT65590 JFZ65588:JGP65590 JPV65588:JQL65590 JZR65588:KAH65590 KJN65588:KKD65590 KTJ65588:KTZ65590 LDF65588:LDV65590 LNB65588:LNR65590 LWX65588:LXN65590 MGT65588:MHJ65590 MQP65588:MRF65590 NAL65588:NBB65590 NKH65588:NKX65590 NUD65588:NUT65590 ODZ65588:OEP65590 ONV65588:OOL65590 OXR65588:OYH65590 PHN65588:PID65590 PRJ65588:PRZ65590 QBF65588:QBV65590 QLB65588:QLR65590 QUX65588:QVN65590 RET65588:RFJ65590 ROP65588:RPF65590 RYL65588:RZB65590 SIH65588:SIX65590 SSD65588:SST65590 TBZ65588:TCP65590 TLV65588:TML65590 TVR65588:TWH65590 UFN65588:UGD65590 UPJ65588:UPZ65590 UZF65588:UZV65590 VJB65588:VJR65590 VSX65588:VTN65590 WCT65588:WDJ65590 WMP65588:WNF65590 WWL65588:WXB65590 AD131124:AT131126 JZ131124:KP131126 TV131124:UL131126 ADR131124:AEH131126 ANN131124:AOD131126 AXJ131124:AXZ131126 BHF131124:BHV131126 BRB131124:BRR131126 CAX131124:CBN131126 CKT131124:CLJ131126 CUP131124:CVF131126 DEL131124:DFB131126 DOH131124:DOX131126 DYD131124:DYT131126 EHZ131124:EIP131126 ERV131124:ESL131126 FBR131124:FCH131126 FLN131124:FMD131126 FVJ131124:FVZ131126 GFF131124:GFV131126 GPB131124:GPR131126 GYX131124:GZN131126 HIT131124:HJJ131126 HSP131124:HTF131126 ICL131124:IDB131126 IMH131124:IMX131126 IWD131124:IWT131126 JFZ131124:JGP131126 JPV131124:JQL131126 JZR131124:KAH131126 KJN131124:KKD131126 KTJ131124:KTZ131126 LDF131124:LDV131126 LNB131124:LNR131126 LWX131124:LXN131126 MGT131124:MHJ131126 MQP131124:MRF131126 NAL131124:NBB131126 NKH131124:NKX131126 NUD131124:NUT131126 ODZ131124:OEP131126 ONV131124:OOL131126 OXR131124:OYH131126 PHN131124:PID131126 PRJ131124:PRZ131126 QBF131124:QBV131126 QLB131124:QLR131126 QUX131124:QVN131126 RET131124:RFJ131126 ROP131124:RPF131126 RYL131124:RZB131126 SIH131124:SIX131126 SSD131124:SST131126 TBZ131124:TCP131126 TLV131124:TML131126 TVR131124:TWH131126 UFN131124:UGD131126 UPJ131124:UPZ131126 UZF131124:UZV131126 VJB131124:VJR131126 VSX131124:VTN131126 WCT131124:WDJ131126 WMP131124:WNF131126 WWL131124:WXB131126 AD196660:AT196662 JZ196660:KP196662 TV196660:UL196662 ADR196660:AEH196662 ANN196660:AOD196662 AXJ196660:AXZ196662 BHF196660:BHV196662 BRB196660:BRR196662 CAX196660:CBN196662 CKT196660:CLJ196662 CUP196660:CVF196662 DEL196660:DFB196662 DOH196660:DOX196662 DYD196660:DYT196662 EHZ196660:EIP196662 ERV196660:ESL196662 FBR196660:FCH196662 FLN196660:FMD196662 FVJ196660:FVZ196662 GFF196660:GFV196662 GPB196660:GPR196662 GYX196660:GZN196662 HIT196660:HJJ196662 HSP196660:HTF196662 ICL196660:IDB196662 IMH196660:IMX196662 IWD196660:IWT196662 JFZ196660:JGP196662 JPV196660:JQL196662 JZR196660:KAH196662 KJN196660:KKD196662 KTJ196660:KTZ196662 LDF196660:LDV196662 LNB196660:LNR196662 LWX196660:LXN196662 MGT196660:MHJ196662 MQP196660:MRF196662 NAL196660:NBB196662 NKH196660:NKX196662 NUD196660:NUT196662 ODZ196660:OEP196662 ONV196660:OOL196662 OXR196660:OYH196662 PHN196660:PID196662 PRJ196660:PRZ196662 QBF196660:QBV196662 QLB196660:QLR196662 QUX196660:QVN196662 RET196660:RFJ196662 ROP196660:RPF196662 RYL196660:RZB196662 SIH196660:SIX196662 SSD196660:SST196662 TBZ196660:TCP196662 TLV196660:TML196662 TVR196660:TWH196662 UFN196660:UGD196662 UPJ196660:UPZ196662 UZF196660:UZV196662 VJB196660:VJR196662 VSX196660:VTN196662 WCT196660:WDJ196662 WMP196660:WNF196662 WWL196660:WXB196662 AD262196:AT262198 JZ262196:KP262198 TV262196:UL262198 ADR262196:AEH262198 ANN262196:AOD262198 AXJ262196:AXZ262198 BHF262196:BHV262198 BRB262196:BRR262198 CAX262196:CBN262198 CKT262196:CLJ262198 CUP262196:CVF262198 DEL262196:DFB262198 DOH262196:DOX262198 DYD262196:DYT262198 EHZ262196:EIP262198 ERV262196:ESL262198 FBR262196:FCH262198 FLN262196:FMD262198 FVJ262196:FVZ262198 GFF262196:GFV262198 GPB262196:GPR262198 GYX262196:GZN262198 HIT262196:HJJ262198 HSP262196:HTF262198 ICL262196:IDB262198 IMH262196:IMX262198 IWD262196:IWT262198 JFZ262196:JGP262198 JPV262196:JQL262198 JZR262196:KAH262198 KJN262196:KKD262198 KTJ262196:KTZ262198 LDF262196:LDV262198 LNB262196:LNR262198 LWX262196:LXN262198 MGT262196:MHJ262198 MQP262196:MRF262198 NAL262196:NBB262198 NKH262196:NKX262198 NUD262196:NUT262198 ODZ262196:OEP262198 ONV262196:OOL262198 OXR262196:OYH262198 PHN262196:PID262198 PRJ262196:PRZ262198 QBF262196:QBV262198 QLB262196:QLR262198 QUX262196:QVN262198 RET262196:RFJ262198 ROP262196:RPF262198 RYL262196:RZB262198 SIH262196:SIX262198 SSD262196:SST262198 TBZ262196:TCP262198 TLV262196:TML262198 TVR262196:TWH262198 UFN262196:UGD262198 UPJ262196:UPZ262198 UZF262196:UZV262198 VJB262196:VJR262198 VSX262196:VTN262198 WCT262196:WDJ262198 WMP262196:WNF262198 WWL262196:WXB262198 AD327732:AT327734 JZ327732:KP327734 TV327732:UL327734 ADR327732:AEH327734 ANN327732:AOD327734 AXJ327732:AXZ327734 BHF327732:BHV327734 BRB327732:BRR327734 CAX327732:CBN327734 CKT327732:CLJ327734 CUP327732:CVF327734 DEL327732:DFB327734 DOH327732:DOX327734 DYD327732:DYT327734 EHZ327732:EIP327734 ERV327732:ESL327734 FBR327732:FCH327734 FLN327732:FMD327734 FVJ327732:FVZ327734 GFF327732:GFV327734 GPB327732:GPR327734 GYX327732:GZN327734 HIT327732:HJJ327734 HSP327732:HTF327734 ICL327732:IDB327734 IMH327732:IMX327734 IWD327732:IWT327734 JFZ327732:JGP327734 JPV327732:JQL327734 JZR327732:KAH327734 KJN327732:KKD327734 KTJ327732:KTZ327734 LDF327732:LDV327734 LNB327732:LNR327734 LWX327732:LXN327734 MGT327732:MHJ327734 MQP327732:MRF327734 NAL327732:NBB327734 NKH327732:NKX327734 NUD327732:NUT327734 ODZ327732:OEP327734 ONV327732:OOL327734 OXR327732:OYH327734 PHN327732:PID327734 PRJ327732:PRZ327734 QBF327732:QBV327734 QLB327732:QLR327734 QUX327732:QVN327734 RET327732:RFJ327734 ROP327732:RPF327734 RYL327732:RZB327734 SIH327732:SIX327734 SSD327732:SST327734 TBZ327732:TCP327734 TLV327732:TML327734 TVR327732:TWH327734 UFN327732:UGD327734 UPJ327732:UPZ327734 UZF327732:UZV327734 VJB327732:VJR327734 VSX327732:VTN327734 WCT327732:WDJ327734 WMP327732:WNF327734 WWL327732:WXB327734 AD393268:AT393270 JZ393268:KP393270 TV393268:UL393270 ADR393268:AEH393270 ANN393268:AOD393270 AXJ393268:AXZ393270 BHF393268:BHV393270 BRB393268:BRR393270 CAX393268:CBN393270 CKT393268:CLJ393270 CUP393268:CVF393270 DEL393268:DFB393270 DOH393268:DOX393270 DYD393268:DYT393270 EHZ393268:EIP393270 ERV393268:ESL393270 FBR393268:FCH393270 FLN393268:FMD393270 FVJ393268:FVZ393270 GFF393268:GFV393270 GPB393268:GPR393270 GYX393268:GZN393270 HIT393268:HJJ393270 HSP393268:HTF393270 ICL393268:IDB393270 IMH393268:IMX393270 IWD393268:IWT393270 JFZ393268:JGP393270 JPV393268:JQL393270 JZR393268:KAH393270 KJN393268:KKD393270 KTJ393268:KTZ393270 LDF393268:LDV393270 LNB393268:LNR393270 LWX393268:LXN393270 MGT393268:MHJ393270 MQP393268:MRF393270 NAL393268:NBB393270 NKH393268:NKX393270 NUD393268:NUT393270 ODZ393268:OEP393270 ONV393268:OOL393270 OXR393268:OYH393270 PHN393268:PID393270 PRJ393268:PRZ393270 QBF393268:QBV393270 QLB393268:QLR393270 QUX393268:QVN393270 RET393268:RFJ393270 ROP393268:RPF393270 RYL393268:RZB393270 SIH393268:SIX393270 SSD393268:SST393270 TBZ393268:TCP393270 TLV393268:TML393270 TVR393268:TWH393270 UFN393268:UGD393270 UPJ393268:UPZ393270 UZF393268:UZV393270 VJB393268:VJR393270 VSX393268:VTN393270 WCT393268:WDJ393270 WMP393268:WNF393270 WWL393268:WXB393270 AD458804:AT458806 JZ458804:KP458806 TV458804:UL458806 ADR458804:AEH458806 ANN458804:AOD458806 AXJ458804:AXZ458806 BHF458804:BHV458806 BRB458804:BRR458806 CAX458804:CBN458806 CKT458804:CLJ458806 CUP458804:CVF458806 DEL458804:DFB458806 DOH458804:DOX458806 DYD458804:DYT458806 EHZ458804:EIP458806 ERV458804:ESL458806 FBR458804:FCH458806 FLN458804:FMD458806 FVJ458804:FVZ458806 GFF458804:GFV458806 GPB458804:GPR458806 GYX458804:GZN458806 HIT458804:HJJ458806 HSP458804:HTF458806 ICL458804:IDB458806 IMH458804:IMX458806 IWD458804:IWT458806 JFZ458804:JGP458806 JPV458804:JQL458806 JZR458804:KAH458806 KJN458804:KKD458806 KTJ458804:KTZ458806 LDF458804:LDV458806 LNB458804:LNR458806 LWX458804:LXN458806 MGT458804:MHJ458806 MQP458804:MRF458806 NAL458804:NBB458806 NKH458804:NKX458806 NUD458804:NUT458806 ODZ458804:OEP458806 ONV458804:OOL458806 OXR458804:OYH458806 PHN458804:PID458806 PRJ458804:PRZ458806 QBF458804:QBV458806 QLB458804:QLR458806 QUX458804:QVN458806 RET458804:RFJ458806 ROP458804:RPF458806 RYL458804:RZB458806 SIH458804:SIX458806 SSD458804:SST458806 TBZ458804:TCP458806 TLV458804:TML458806 TVR458804:TWH458806 UFN458804:UGD458806 UPJ458804:UPZ458806 UZF458804:UZV458806 VJB458804:VJR458806 VSX458804:VTN458806 WCT458804:WDJ458806 WMP458804:WNF458806 WWL458804:WXB458806 AD524340:AT524342 JZ524340:KP524342 TV524340:UL524342 ADR524340:AEH524342 ANN524340:AOD524342 AXJ524340:AXZ524342 BHF524340:BHV524342 BRB524340:BRR524342 CAX524340:CBN524342 CKT524340:CLJ524342 CUP524340:CVF524342 DEL524340:DFB524342 DOH524340:DOX524342 DYD524340:DYT524342 EHZ524340:EIP524342 ERV524340:ESL524342 FBR524340:FCH524342 FLN524340:FMD524342 FVJ524340:FVZ524342 GFF524340:GFV524342 GPB524340:GPR524342 GYX524340:GZN524342 HIT524340:HJJ524342 HSP524340:HTF524342 ICL524340:IDB524342 IMH524340:IMX524342 IWD524340:IWT524342 JFZ524340:JGP524342 JPV524340:JQL524342 JZR524340:KAH524342 KJN524340:KKD524342 KTJ524340:KTZ524342 LDF524340:LDV524342 LNB524340:LNR524342 LWX524340:LXN524342 MGT524340:MHJ524342 MQP524340:MRF524342 NAL524340:NBB524342 NKH524340:NKX524342 NUD524340:NUT524342 ODZ524340:OEP524342 ONV524340:OOL524342 OXR524340:OYH524342 PHN524340:PID524342 PRJ524340:PRZ524342 QBF524340:QBV524342 QLB524340:QLR524342 QUX524340:QVN524342 RET524340:RFJ524342 ROP524340:RPF524342 RYL524340:RZB524342 SIH524340:SIX524342 SSD524340:SST524342 TBZ524340:TCP524342 TLV524340:TML524342 TVR524340:TWH524342 UFN524340:UGD524342 UPJ524340:UPZ524342 UZF524340:UZV524342 VJB524340:VJR524342 VSX524340:VTN524342 WCT524340:WDJ524342 WMP524340:WNF524342 WWL524340:WXB524342 AD589876:AT589878 JZ589876:KP589878 TV589876:UL589878 ADR589876:AEH589878 ANN589876:AOD589878 AXJ589876:AXZ589878 BHF589876:BHV589878 BRB589876:BRR589878 CAX589876:CBN589878 CKT589876:CLJ589878 CUP589876:CVF589878 DEL589876:DFB589878 DOH589876:DOX589878 DYD589876:DYT589878 EHZ589876:EIP589878 ERV589876:ESL589878 FBR589876:FCH589878 FLN589876:FMD589878 FVJ589876:FVZ589878 GFF589876:GFV589878 GPB589876:GPR589878 GYX589876:GZN589878 HIT589876:HJJ589878 HSP589876:HTF589878 ICL589876:IDB589878 IMH589876:IMX589878 IWD589876:IWT589878 JFZ589876:JGP589878 JPV589876:JQL589878 JZR589876:KAH589878 KJN589876:KKD589878 KTJ589876:KTZ589878 LDF589876:LDV589878 LNB589876:LNR589878 LWX589876:LXN589878 MGT589876:MHJ589878 MQP589876:MRF589878 NAL589876:NBB589878 NKH589876:NKX589878 NUD589876:NUT589878 ODZ589876:OEP589878 ONV589876:OOL589878 OXR589876:OYH589878 PHN589876:PID589878 PRJ589876:PRZ589878 QBF589876:QBV589878 QLB589876:QLR589878 QUX589876:QVN589878 RET589876:RFJ589878 ROP589876:RPF589878 RYL589876:RZB589878 SIH589876:SIX589878 SSD589876:SST589878 TBZ589876:TCP589878 TLV589876:TML589878 TVR589876:TWH589878 UFN589876:UGD589878 UPJ589876:UPZ589878 UZF589876:UZV589878 VJB589876:VJR589878 VSX589876:VTN589878 WCT589876:WDJ589878 WMP589876:WNF589878 WWL589876:WXB589878 AD655412:AT655414 JZ655412:KP655414 TV655412:UL655414 ADR655412:AEH655414 ANN655412:AOD655414 AXJ655412:AXZ655414 BHF655412:BHV655414 BRB655412:BRR655414 CAX655412:CBN655414 CKT655412:CLJ655414 CUP655412:CVF655414 DEL655412:DFB655414 DOH655412:DOX655414 DYD655412:DYT655414 EHZ655412:EIP655414 ERV655412:ESL655414 FBR655412:FCH655414 FLN655412:FMD655414 FVJ655412:FVZ655414 GFF655412:GFV655414 GPB655412:GPR655414 GYX655412:GZN655414 HIT655412:HJJ655414 HSP655412:HTF655414 ICL655412:IDB655414 IMH655412:IMX655414 IWD655412:IWT655414 JFZ655412:JGP655414 JPV655412:JQL655414 JZR655412:KAH655414 KJN655412:KKD655414 KTJ655412:KTZ655414 LDF655412:LDV655414 LNB655412:LNR655414 LWX655412:LXN655414 MGT655412:MHJ655414 MQP655412:MRF655414 NAL655412:NBB655414 NKH655412:NKX655414 NUD655412:NUT655414 ODZ655412:OEP655414 ONV655412:OOL655414 OXR655412:OYH655414 PHN655412:PID655414 PRJ655412:PRZ655414 QBF655412:QBV655414 QLB655412:QLR655414 QUX655412:QVN655414 RET655412:RFJ655414 ROP655412:RPF655414 RYL655412:RZB655414 SIH655412:SIX655414 SSD655412:SST655414 TBZ655412:TCP655414 TLV655412:TML655414 TVR655412:TWH655414 UFN655412:UGD655414 UPJ655412:UPZ655414 UZF655412:UZV655414 VJB655412:VJR655414 VSX655412:VTN655414 WCT655412:WDJ655414 WMP655412:WNF655414 WWL655412:WXB655414 AD720948:AT720950 JZ720948:KP720950 TV720948:UL720950 ADR720948:AEH720950 ANN720948:AOD720950 AXJ720948:AXZ720950 BHF720948:BHV720950 BRB720948:BRR720950 CAX720948:CBN720950 CKT720948:CLJ720950 CUP720948:CVF720950 DEL720948:DFB720950 DOH720948:DOX720950 DYD720948:DYT720950 EHZ720948:EIP720950 ERV720948:ESL720950 FBR720948:FCH720950 FLN720948:FMD720950 FVJ720948:FVZ720950 GFF720948:GFV720950 GPB720948:GPR720950 GYX720948:GZN720950 HIT720948:HJJ720950 HSP720948:HTF720950 ICL720948:IDB720950 IMH720948:IMX720950 IWD720948:IWT720950 JFZ720948:JGP720950 JPV720948:JQL720950 JZR720948:KAH720950 KJN720948:KKD720950 KTJ720948:KTZ720950 LDF720948:LDV720950 LNB720948:LNR720950 LWX720948:LXN720950 MGT720948:MHJ720950 MQP720948:MRF720950 NAL720948:NBB720950 NKH720948:NKX720950 NUD720948:NUT720950 ODZ720948:OEP720950 ONV720948:OOL720950 OXR720948:OYH720950 PHN720948:PID720950 PRJ720948:PRZ720950 QBF720948:QBV720950 QLB720948:QLR720950 QUX720948:QVN720950 RET720948:RFJ720950 ROP720948:RPF720950 RYL720948:RZB720950 SIH720948:SIX720950 SSD720948:SST720950 TBZ720948:TCP720950 TLV720948:TML720950 TVR720948:TWH720950 UFN720948:UGD720950 UPJ720948:UPZ720950 UZF720948:UZV720950 VJB720948:VJR720950 VSX720948:VTN720950 WCT720948:WDJ720950 WMP720948:WNF720950 WWL720948:WXB720950 AD786484:AT786486 JZ786484:KP786486 TV786484:UL786486 ADR786484:AEH786486 ANN786484:AOD786486 AXJ786484:AXZ786486 BHF786484:BHV786486 BRB786484:BRR786486 CAX786484:CBN786486 CKT786484:CLJ786486 CUP786484:CVF786486 DEL786484:DFB786486 DOH786484:DOX786486 DYD786484:DYT786486 EHZ786484:EIP786486 ERV786484:ESL786486 FBR786484:FCH786486 FLN786484:FMD786486 FVJ786484:FVZ786486 GFF786484:GFV786486 GPB786484:GPR786486 GYX786484:GZN786486 HIT786484:HJJ786486 HSP786484:HTF786486 ICL786484:IDB786486 IMH786484:IMX786486 IWD786484:IWT786486 JFZ786484:JGP786486 JPV786484:JQL786486 JZR786484:KAH786486 KJN786484:KKD786486 KTJ786484:KTZ786486 LDF786484:LDV786486 LNB786484:LNR786486 LWX786484:LXN786486 MGT786484:MHJ786486 MQP786484:MRF786486 NAL786484:NBB786486 NKH786484:NKX786486 NUD786484:NUT786486 ODZ786484:OEP786486 ONV786484:OOL786486 OXR786484:OYH786486 PHN786484:PID786486 PRJ786484:PRZ786486 QBF786484:QBV786486 QLB786484:QLR786486 QUX786484:QVN786486 RET786484:RFJ786486 ROP786484:RPF786486 RYL786484:RZB786486 SIH786484:SIX786486 SSD786484:SST786486 TBZ786484:TCP786486 TLV786484:TML786486 TVR786484:TWH786486 UFN786484:UGD786486 UPJ786484:UPZ786486 UZF786484:UZV786486 VJB786484:VJR786486 VSX786484:VTN786486 WCT786484:WDJ786486 WMP786484:WNF786486 WWL786484:WXB786486 AD852020:AT852022 JZ852020:KP852022 TV852020:UL852022 ADR852020:AEH852022 ANN852020:AOD852022 AXJ852020:AXZ852022 BHF852020:BHV852022 BRB852020:BRR852022 CAX852020:CBN852022 CKT852020:CLJ852022 CUP852020:CVF852022 DEL852020:DFB852022 DOH852020:DOX852022 DYD852020:DYT852022 EHZ852020:EIP852022 ERV852020:ESL852022 FBR852020:FCH852022 FLN852020:FMD852022 FVJ852020:FVZ852022 GFF852020:GFV852022 GPB852020:GPR852022 GYX852020:GZN852022 HIT852020:HJJ852022 HSP852020:HTF852022 ICL852020:IDB852022 IMH852020:IMX852022 IWD852020:IWT852022 JFZ852020:JGP852022 JPV852020:JQL852022 JZR852020:KAH852022 KJN852020:KKD852022 KTJ852020:KTZ852022 LDF852020:LDV852022 LNB852020:LNR852022 LWX852020:LXN852022 MGT852020:MHJ852022 MQP852020:MRF852022 NAL852020:NBB852022 NKH852020:NKX852022 NUD852020:NUT852022 ODZ852020:OEP852022 ONV852020:OOL852022 OXR852020:OYH852022 PHN852020:PID852022 PRJ852020:PRZ852022 QBF852020:QBV852022 QLB852020:QLR852022 QUX852020:QVN852022 RET852020:RFJ852022 ROP852020:RPF852022 RYL852020:RZB852022 SIH852020:SIX852022 SSD852020:SST852022 TBZ852020:TCP852022 TLV852020:TML852022 TVR852020:TWH852022 UFN852020:UGD852022 UPJ852020:UPZ852022 UZF852020:UZV852022 VJB852020:VJR852022 VSX852020:VTN852022 WCT852020:WDJ852022 WMP852020:WNF852022 WWL852020:WXB852022 AD917556:AT917558 JZ917556:KP917558 TV917556:UL917558 ADR917556:AEH917558 ANN917556:AOD917558 AXJ917556:AXZ917558 BHF917556:BHV917558 BRB917556:BRR917558 CAX917556:CBN917558 CKT917556:CLJ917558 CUP917556:CVF917558 DEL917556:DFB917558 DOH917556:DOX917558 DYD917556:DYT917558 EHZ917556:EIP917558 ERV917556:ESL917558 FBR917556:FCH917558 FLN917556:FMD917558 FVJ917556:FVZ917558 GFF917556:GFV917558 GPB917556:GPR917558 GYX917556:GZN917558 HIT917556:HJJ917558 HSP917556:HTF917558 ICL917556:IDB917558 IMH917556:IMX917558 IWD917556:IWT917558 JFZ917556:JGP917558 JPV917556:JQL917558 JZR917556:KAH917558 KJN917556:KKD917558 KTJ917556:KTZ917558 LDF917556:LDV917558 LNB917556:LNR917558 LWX917556:LXN917558 MGT917556:MHJ917558 MQP917556:MRF917558 NAL917556:NBB917558 NKH917556:NKX917558 NUD917556:NUT917558 ODZ917556:OEP917558 ONV917556:OOL917558 OXR917556:OYH917558 PHN917556:PID917558 PRJ917556:PRZ917558 QBF917556:QBV917558 QLB917556:QLR917558 QUX917556:QVN917558 RET917556:RFJ917558 ROP917556:RPF917558 RYL917556:RZB917558 SIH917556:SIX917558 SSD917556:SST917558 TBZ917556:TCP917558 TLV917556:TML917558 TVR917556:TWH917558 UFN917556:UGD917558 UPJ917556:UPZ917558 UZF917556:UZV917558 VJB917556:VJR917558 VSX917556:VTN917558 WCT917556:WDJ917558 WMP917556:WNF917558 WWL917556:WXB917558 AD983092:AT983094 JZ983092:KP983094 TV983092:UL983094 ADR983092:AEH983094 ANN983092:AOD983094 AXJ983092:AXZ983094 BHF983092:BHV983094 BRB983092:BRR983094 CAX983092:CBN983094 CKT983092:CLJ983094 CUP983092:CVF983094 DEL983092:DFB983094 DOH983092:DOX983094 DYD983092:DYT983094 EHZ983092:EIP983094 ERV983092:ESL983094 FBR983092:FCH983094 FLN983092:FMD983094 FVJ983092:FVZ983094 GFF983092:GFV983094 GPB983092:GPR983094 GYX983092:GZN983094 HIT983092:HJJ983094 HSP983092:HTF983094 ICL983092:IDB983094 IMH983092:IMX983094 IWD983092:IWT983094 JFZ983092:JGP983094 JPV983092:JQL983094 JZR983092:KAH983094 KJN983092:KKD983094 KTJ983092:KTZ983094 LDF983092:LDV983094 LNB983092:LNR983094 LWX983092:LXN983094 MGT983092:MHJ983094 MQP983092:MRF983094 NAL983092:NBB983094 NKH983092:NKX983094 NUD983092:NUT983094 ODZ983092:OEP983094 ONV983092:OOL983094 OXR983092:OYH983094 PHN983092:PID983094 PRJ983092:PRZ983094 QBF983092:QBV983094 QLB983092:QLR983094 QUX983092:QVN983094 RET983092:RFJ983094 ROP983092:RPF983094 RYL983092:RZB983094 SIH983092:SIX983094 SSD983092:SST983094 TBZ983092:TCP983094 TLV983092:TML983094 TVR983092:TWH983094 UFN983092:UGD983094 UPJ983092:UPZ983094 UZF983092:UZV983094 VJB983092:VJR983094 VSX983092:VTN983094 WCT983092:WDJ983094 WMP983092:WNF983094 WWL983092:WXB983094 X52:Z54 JT52:JV54 TP52:TR54 ADL52:ADN54 ANH52:ANJ54 AXD52:AXF54 BGZ52:BHB54 BQV52:BQX54 CAR52:CAT54 CKN52:CKP54 CUJ52:CUL54 DEF52:DEH54 DOB52:DOD54 DXX52:DXZ54 EHT52:EHV54 ERP52:ERR54 FBL52:FBN54 FLH52:FLJ54 FVD52:FVF54 GEZ52:GFB54 GOV52:GOX54 GYR52:GYT54 HIN52:HIP54 HSJ52:HSL54 ICF52:ICH54 IMB52:IMD54 IVX52:IVZ54 JFT52:JFV54 JPP52:JPR54 JZL52:JZN54 KJH52:KJJ54 KTD52:KTF54 LCZ52:LDB54 LMV52:LMX54 LWR52:LWT54 MGN52:MGP54 MQJ52:MQL54 NAF52:NAH54 NKB52:NKD54 NTX52:NTZ54 ODT52:ODV54 ONP52:ONR54 OXL52:OXN54 PHH52:PHJ54 PRD52:PRF54 QAZ52:QBB54 QKV52:QKX54 QUR52:QUT54 REN52:REP54 ROJ52:ROL54 RYF52:RYH54 SIB52:SID54 SRX52:SRZ54 TBT52:TBV54 TLP52:TLR54 TVL52:TVN54 UFH52:UFJ54 UPD52:UPF54 UYZ52:UZB54 VIV52:VIX54 VSR52:VST54 WCN52:WCP54 WMJ52:WML54 WWF52:WWH54 X65588:Z65590 JT65588:JV65590 TP65588:TR65590 ADL65588:ADN65590 ANH65588:ANJ65590 AXD65588:AXF65590 BGZ65588:BHB65590 BQV65588:BQX65590 CAR65588:CAT65590 CKN65588:CKP65590 CUJ65588:CUL65590 DEF65588:DEH65590 DOB65588:DOD65590 DXX65588:DXZ65590 EHT65588:EHV65590 ERP65588:ERR65590 FBL65588:FBN65590 FLH65588:FLJ65590 FVD65588:FVF65590 GEZ65588:GFB65590 GOV65588:GOX65590 GYR65588:GYT65590 HIN65588:HIP65590 HSJ65588:HSL65590 ICF65588:ICH65590 IMB65588:IMD65590 IVX65588:IVZ65590 JFT65588:JFV65590 JPP65588:JPR65590 JZL65588:JZN65590 KJH65588:KJJ65590 KTD65588:KTF65590 LCZ65588:LDB65590 LMV65588:LMX65590 LWR65588:LWT65590 MGN65588:MGP65590 MQJ65588:MQL65590 NAF65588:NAH65590 NKB65588:NKD65590 NTX65588:NTZ65590 ODT65588:ODV65590 ONP65588:ONR65590 OXL65588:OXN65590 PHH65588:PHJ65590 PRD65588:PRF65590 QAZ65588:QBB65590 QKV65588:QKX65590 QUR65588:QUT65590 REN65588:REP65590 ROJ65588:ROL65590 RYF65588:RYH65590 SIB65588:SID65590 SRX65588:SRZ65590 TBT65588:TBV65590 TLP65588:TLR65590 TVL65588:TVN65590 UFH65588:UFJ65590 UPD65588:UPF65590 UYZ65588:UZB65590 VIV65588:VIX65590 VSR65588:VST65590 WCN65588:WCP65590 WMJ65588:WML65590 WWF65588:WWH65590 X131124:Z131126 JT131124:JV131126 TP131124:TR131126 ADL131124:ADN131126 ANH131124:ANJ131126 AXD131124:AXF131126 BGZ131124:BHB131126 BQV131124:BQX131126 CAR131124:CAT131126 CKN131124:CKP131126 CUJ131124:CUL131126 DEF131124:DEH131126 DOB131124:DOD131126 DXX131124:DXZ131126 EHT131124:EHV131126 ERP131124:ERR131126 FBL131124:FBN131126 FLH131124:FLJ131126 FVD131124:FVF131126 GEZ131124:GFB131126 GOV131124:GOX131126 GYR131124:GYT131126 HIN131124:HIP131126 HSJ131124:HSL131126 ICF131124:ICH131126 IMB131124:IMD131126 IVX131124:IVZ131126 JFT131124:JFV131126 JPP131124:JPR131126 JZL131124:JZN131126 KJH131124:KJJ131126 KTD131124:KTF131126 LCZ131124:LDB131126 LMV131124:LMX131126 LWR131124:LWT131126 MGN131124:MGP131126 MQJ131124:MQL131126 NAF131124:NAH131126 NKB131124:NKD131126 NTX131124:NTZ131126 ODT131124:ODV131126 ONP131124:ONR131126 OXL131124:OXN131126 PHH131124:PHJ131126 PRD131124:PRF131126 QAZ131124:QBB131126 QKV131124:QKX131126 QUR131124:QUT131126 REN131124:REP131126 ROJ131124:ROL131126 RYF131124:RYH131126 SIB131124:SID131126 SRX131124:SRZ131126 TBT131124:TBV131126 TLP131124:TLR131126 TVL131124:TVN131126 UFH131124:UFJ131126 UPD131124:UPF131126 UYZ131124:UZB131126 VIV131124:VIX131126 VSR131124:VST131126 WCN131124:WCP131126 WMJ131124:WML131126 WWF131124:WWH131126 X196660:Z196662 JT196660:JV196662 TP196660:TR196662 ADL196660:ADN196662 ANH196660:ANJ196662 AXD196660:AXF196662 BGZ196660:BHB196662 BQV196660:BQX196662 CAR196660:CAT196662 CKN196660:CKP196662 CUJ196660:CUL196662 DEF196660:DEH196662 DOB196660:DOD196662 DXX196660:DXZ196662 EHT196660:EHV196662 ERP196660:ERR196662 FBL196660:FBN196662 FLH196660:FLJ196662 FVD196660:FVF196662 GEZ196660:GFB196662 GOV196660:GOX196662 GYR196660:GYT196662 HIN196660:HIP196662 HSJ196660:HSL196662 ICF196660:ICH196662 IMB196660:IMD196662 IVX196660:IVZ196662 JFT196660:JFV196662 JPP196660:JPR196662 JZL196660:JZN196662 KJH196660:KJJ196662 KTD196660:KTF196662 LCZ196660:LDB196662 LMV196660:LMX196662 LWR196660:LWT196662 MGN196660:MGP196662 MQJ196660:MQL196662 NAF196660:NAH196662 NKB196660:NKD196662 NTX196660:NTZ196662 ODT196660:ODV196662 ONP196660:ONR196662 OXL196660:OXN196662 PHH196660:PHJ196662 PRD196660:PRF196662 QAZ196660:QBB196662 QKV196660:QKX196662 QUR196660:QUT196662 REN196660:REP196662 ROJ196660:ROL196662 RYF196660:RYH196662 SIB196660:SID196662 SRX196660:SRZ196662 TBT196660:TBV196662 TLP196660:TLR196662 TVL196660:TVN196662 UFH196660:UFJ196662 UPD196660:UPF196662 UYZ196660:UZB196662 VIV196660:VIX196662 VSR196660:VST196662 WCN196660:WCP196662 WMJ196660:WML196662 WWF196660:WWH196662 X262196:Z262198 JT262196:JV262198 TP262196:TR262198 ADL262196:ADN262198 ANH262196:ANJ262198 AXD262196:AXF262198 BGZ262196:BHB262198 BQV262196:BQX262198 CAR262196:CAT262198 CKN262196:CKP262198 CUJ262196:CUL262198 DEF262196:DEH262198 DOB262196:DOD262198 DXX262196:DXZ262198 EHT262196:EHV262198 ERP262196:ERR262198 FBL262196:FBN262198 FLH262196:FLJ262198 FVD262196:FVF262198 GEZ262196:GFB262198 GOV262196:GOX262198 GYR262196:GYT262198 HIN262196:HIP262198 HSJ262196:HSL262198 ICF262196:ICH262198 IMB262196:IMD262198 IVX262196:IVZ262198 JFT262196:JFV262198 JPP262196:JPR262198 JZL262196:JZN262198 KJH262196:KJJ262198 KTD262196:KTF262198 LCZ262196:LDB262198 LMV262196:LMX262198 LWR262196:LWT262198 MGN262196:MGP262198 MQJ262196:MQL262198 NAF262196:NAH262198 NKB262196:NKD262198 NTX262196:NTZ262198 ODT262196:ODV262198 ONP262196:ONR262198 OXL262196:OXN262198 PHH262196:PHJ262198 PRD262196:PRF262198 QAZ262196:QBB262198 QKV262196:QKX262198 QUR262196:QUT262198 REN262196:REP262198 ROJ262196:ROL262198 RYF262196:RYH262198 SIB262196:SID262198 SRX262196:SRZ262198 TBT262196:TBV262198 TLP262196:TLR262198 TVL262196:TVN262198 UFH262196:UFJ262198 UPD262196:UPF262198 UYZ262196:UZB262198 VIV262196:VIX262198 VSR262196:VST262198 WCN262196:WCP262198 WMJ262196:WML262198 WWF262196:WWH262198 X327732:Z327734 JT327732:JV327734 TP327732:TR327734 ADL327732:ADN327734 ANH327732:ANJ327734 AXD327732:AXF327734 BGZ327732:BHB327734 BQV327732:BQX327734 CAR327732:CAT327734 CKN327732:CKP327734 CUJ327732:CUL327734 DEF327732:DEH327734 DOB327732:DOD327734 DXX327732:DXZ327734 EHT327732:EHV327734 ERP327732:ERR327734 FBL327732:FBN327734 FLH327732:FLJ327734 FVD327732:FVF327734 GEZ327732:GFB327734 GOV327732:GOX327734 GYR327732:GYT327734 HIN327732:HIP327734 HSJ327732:HSL327734 ICF327732:ICH327734 IMB327732:IMD327734 IVX327732:IVZ327734 JFT327732:JFV327734 JPP327732:JPR327734 JZL327732:JZN327734 KJH327732:KJJ327734 KTD327732:KTF327734 LCZ327732:LDB327734 LMV327732:LMX327734 LWR327732:LWT327734 MGN327732:MGP327734 MQJ327732:MQL327734 NAF327732:NAH327734 NKB327732:NKD327734 NTX327732:NTZ327734 ODT327732:ODV327734 ONP327732:ONR327734 OXL327732:OXN327734 PHH327732:PHJ327734 PRD327732:PRF327734 QAZ327732:QBB327734 QKV327732:QKX327734 QUR327732:QUT327734 REN327732:REP327734 ROJ327732:ROL327734 RYF327732:RYH327734 SIB327732:SID327734 SRX327732:SRZ327734 TBT327732:TBV327734 TLP327732:TLR327734 TVL327732:TVN327734 UFH327732:UFJ327734 UPD327732:UPF327734 UYZ327732:UZB327734 VIV327732:VIX327734 VSR327732:VST327734 WCN327732:WCP327734 WMJ327732:WML327734 WWF327732:WWH327734 X393268:Z393270 JT393268:JV393270 TP393268:TR393270 ADL393268:ADN393270 ANH393268:ANJ393270 AXD393268:AXF393270 BGZ393268:BHB393270 BQV393268:BQX393270 CAR393268:CAT393270 CKN393268:CKP393270 CUJ393268:CUL393270 DEF393268:DEH393270 DOB393268:DOD393270 DXX393268:DXZ393270 EHT393268:EHV393270 ERP393268:ERR393270 FBL393268:FBN393270 FLH393268:FLJ393270 FVD393268:FVF393270 GEZ393268:GFB393270 GOV393268:GOX393270 GYR393268:GYT393270 HIN393268:HIP393270 HSJ393268:HSL393270 ICF393268:ICH393270 IMB393268:IMD393270 IVX393268:IVZ393270 JFT393268:JFV393270 JPP393268:JPR393270 JZL393268:JZN393270 KJH393268:KJJ393270 KTD393268:KTF393270 LCZ393268:LDB393270 LMV393268:LMX393270 LWR393268:LWT393270 MGN393268:MGP393270 MQJ393268:MQL393270 NAF393268:NAH393270 NKB393268:NKD393270 NTX393268:NTZ393270 ODT393268:ODV393270 ONP393268:ONR393270 OXL393268:OXN393270 PHH393268:PHJ393270 PRD393268:PRF393270 QAZ393268:QBB393270 QKV393268:QKX393270 QUR393268:QUT393270 REN393268:REP393270 ROJ393268:ROL393270 RYF393268:RYH393270 SIB393268:SID393270 SRX393268:SRZ393270 TBT393268:TBV393270 TLP393268:TLR393270 TVL393268:TVN393270 UFH393268:UFJ393270 UPD393268:UPF393270 UYZ393268:UZB393270 VIV393268:VIX393270 VSR393268:VST393270 WCN393268:WCP393270 WMJ393268:WML393270 WWF393268:WWH393270 X458804:Z458806 JT458804:JV458806 TP458804:TR458806 ADL458804:ADN458806 ANH458804:ANJ458806 AXD458804:AXF458806 BGZ458804:BHB458806 BQV458804:BQX458806 CAR458804:CAT458806 CKN458804:CKP458806 CUJ458804:CUL458806 DEF458804:DEH458806 DOB458804:DOD458806 DXX458804:DXZ458806 EHT458804:EHV458806 ERP458804:ERR458806 FBL458804:FBN458806 FLH458804:FLJ458806 FVD458804:FVF458806 GEZ458804:GFB458806 GOV458804:GOX458806 GYR458804:GYT458806 HIN458804:HIP458806 HSJ458804:HSL458806 ICF458804:ICH458806 IMB458804:IMD458806 IVX458804:IVZ458806 JFT458804:JFV458806 JPP458804:JPR458806 JZL458804:JZN458806 KJH458804:KJJ458806 KTD458804:KTF458806 LCZ458804:LDB458806 LMV458804:LMX458806 LWR458804:LWT458806 MGN458804:MGP458806 MQJ458804:MQL458806 NAF458804:NAH458806 NKB458804:NKD458806 NTX458804:NTZ458806 ODT458804:ODV458806 ONP458804:ONR458806 OXL458804:OXN458806 PHH458804:PHJ458806 PRD458804:PRF458806 QAZ458804:QBB458806 QKV458804:QKX458806 QUR458804:QUT458806 REN458804:REP458806 ROJ458804:ROL458806 RYF458804:RYH458806 SIB458804:SID458806 SRX458804:SRZ458806 TBT458804:TBV458806 TLP458804:TLR458806 TVL458804:TVN458806 UFH458804:UFJ458806 UPD458804:UPF458806 UYZ458804:UZB458806 VIV458804:VIX458806 VSR458804:VST458806 WCN458804:WCP458806 WMJ458804:WML458806 WWF458804:WWH458806 X524340:Z524342 JT524340:JV524342 TP524340:TR524342 ADL524340:ADN524342 ANH524340:ANJ524342 AXD524340:AXF524342 BGZ524340:BHB524342 BQV524340:BQX524342 CAR524340:CAT524342 CKN524340:CKP524342 CUJ524340:CUL524342 DEF524340:DEH524342 DOB524340:DOD524342 DXX524340:DXZ524342 EHT524340:EHV524342 ERP524340:ERR524342 FBL524340:FBN524342 FLH524340:FLJ524342 FVD524340:FVF524342 GEZ524340:GFB524342 GOV524340:GOX524342 GYR524340:GYT524342 HIN524340:HIP524342 HSJ524340:HSL524342 ICF524340:ICH524342 IMB524340:IMD524342 IVX524340:IVZ524342 JFT524340:JFV524342 JPP524340:JPR524342 JZL524340:JZN524342 KJH524340:KJJ524342 KTD524340:KTF524342 LCZ524340:LDB524342 LMV524340:LMX524342 LWR524340:LWT524342 MGN524340:MGP524342 MQJ524340:MQL524342 NAF524340:NAH524342 NKB524340:NKD524342 NTX524340:NTZ524342 ODT524340:ODV524342 ONP524340:ONR524342 OXL524340:OXN524342 PHH524340:PHJ524342 PRD524340:PRF524342 QAZ524340:QBB524342 QKV524340:QKX524342 QUR524340:QUT524342 REN524340:REP524342 ROJ524340:ROL524342 RYF524340:RYH524342 SIB524340:SID524342 SRX524340:SRZ524342 TBT524340:TBV524342 TLP524340:TLR524342 TVL524340:TVN524342 UFH524340:UFJ524342 UPD524340:UPF524342 UYZ524340:UZB524342 VIV524340:VIX524342 VSR524340:VST524342 WCN524340:WCP524342 WMJ524340:WML524342 WWF524340:WWH524342 X589876:Z589878 JT589876:JV589878 TP589876:TR589878 ADL589876:ADN589878 ANH589876:ANJ589878 AXD589876:AXF589878 BGZ589876:BHB589878 BQV589876:BQX589878 CAR589876:CAT589878 CKN589876:CKP589878 CUJ589876:CUL589878 DEF589876:DEH589878 DOB589876:DOD589878 DXX589876:DXZ589878 EHT589876:EHV589878 ERP589876:ERR589878 FBL589876:FBN589878 FLH589876:FLJ589878 FVD589876:FVF589878 GEZ589876:GFB589878 GOV589876:GOX589878 GYR589876:GYT589878 HIN589876:HIP589878 HSJ589876:HSL589878 ICF589876:ICH589878 IMB589876:IMD589878 IVX589876:IVZ589878 JFT589876:JFV589878 JPP589876:JPR589878 JZL589876:JZN589878 KJH589876:KJJ589878 KTD589876:KTF589878 LCZ589876:LDB589878 LMV589876:LMX589878 LWR589876:LWT589878 MGN589876:MGP589878 MQJ589876:MQL589878 NAF589876:NAH589878 NKB589876:NKD589878 NTX589876:NTZ589878 ODT589876:ODV589878 ONP589876:ONR589878 OXL589876:OXN589878 PHH589876:PHJ589878 PRD589876:PRF589878 QAZ589876:QBB589878 QKV589876:QKX589878 QUR589876:QUT589878 REN589876:REP589878 ROJ589876:ROL589878 RYF589876:RYH589878 SIB589876:SID589878 SRX589876:SRZ589878 TBT589876:TBV589878 TLP589876:TLR589878 TVL589876:TVN589878 UFH589876:UFJ589878 UPD589876:UPF589878 UYZ589876:UZB589878 VIV589876:VIX589878 VSR589876:VST589878 WCN589876:WCP589878 WMJ589876:WML589878 WWF589876:WWH589878 X655412:Z655414 JT655412:JV655414 TP655412:TR655414 ADL655412:ADN655414 ANH655412:ANJ655414 AXD655412:AXF655414 BGZ655412:BHB655414 BQV655412:BQX655414 CAR655412:CAT655414 CKN655412:CKP655414 CUJ655412:CUL655414 DEF655412:DEH655414 DOB655412:DOD655414 DXX655412:DXZ655414 EHT655412:EHV655414 ERP655412:ERR655414 FBL655412:FBN655414 FLH655412:FLJ655414 FVD655412:FVF655414 GEZ655412:GFB655414 GOV655412:GOX655414 GYR655412:GYT655414 HIN655412:HIP655414 HSJ655412:HSL655414 ICF655412:ICH655414 IMB655412:IMD655414 IVX655412:IVZ655414 JFT655412:JFV655414 JPP655412:JPR655414 JZL655412:JZN655414 KJH655412:KJJ655414 KTD655412:KTF655414 LCZ655412:LDB655414 LMV655412:LMX655414 LWR655412:LWT655414 MGN655412:MGP655414 MQJ655412:MQL655414 NAF655412:NAH655414 NKB655412:NKD655414 NTX655412:NTZ655414 ODT655412:ODV655414 ONP655412:ONR655414 OXL655412:OXN655414 PHH655412:PHJ655414 PRD655412:PRF655414 QAZ655412:QBB655414 QKV655412:QKX655414 QUR655412:QUT655414 REN655412:REP655414 ROJ655412:ROL655414 RYF655412:RYH655414 SIB655412:SID655414 SRX655412:SRZ655414 TBT655412:TBV655414 TLP655412:TLR655414 TVL655412:TVN655414 UFH655412:UFJ655414 UPD655412:UPF655414 UYZ655412:UZB655414 VIV655412:VIX655414 VSR655412:VST655414 WCN655412:WCP655414 WMJ655412:WML655414 WWF655412:WWH655414 X720948:Z720950 JT720948:JV720950 TP720948:TR720950 ADL720948:ADN720950 ANH720948:ANJ720950 AXD720948:AXF720950 BGZ720948:BHB720950 BQV720948:BQX720950 CAR720948:CAT720950 CKN720948:CKP720950 CUJ720948:CUL720950 DEF720948:DEH720950 DOB720948:DOD720950 DXX720948:DXZ720950 EHT720948:EHV720950 ERP720948:ERR720950 FBL720948:FBN720950 FLH720948:FLJ720950 FVD720948:FVF720950 GEZ720948:GFB720950 GOV720948:GOX720950 GYR720948:GYT720950 HIN720948:HIP720950 HSJ720948:HSL720950 ICF720948:ICH720950 IMB720948:IMD720950 IVX720948:IVZ720950 JFT720948:JFV720950 JPP720948:JPR720950 JZL720948:JZN720950 KJH720948:KJJ720950 KTD720948:KTF720950 LCZ720948:LDB720950 LMV720948:LMX720950 LWR720948:LWT720950 MGN720948:MGP720950 MQJ720948:MQL720950 NAF720948:NAH720950 NKB720948:NKD720950 NTX720948:NTZ720950 ODT720948:ODV720950 ONP720948:ONR720950 OXL720948:OXN720950 PHH720948:PHJ720950 PRD720948:PRF720950 QAZ720948:QBB720950 QKV720948:QKX720950 QUR720948:QUT720950 REN720948:REP720950 ROJ720948:ROL720950 RYF720948:RYH720950 SIB720948:SID720950 SRX720948:SRZ720950 TBT720948:TBV720950 TLP720948:TLR720950 TVL720948:TVN720950 UFH720948:UFJ720950 UPD720948:UPF720950 UYZ720948:UZB720950 VIV720948:VIX720950 VSR720948:VST720950 WCN720948:WCP720950 WMJ720948:WML720950 WWF720948:WWH720950 X786484:Z786486 JT786484:JV786486 TP786484:TR786486 ADL786484:ADN786486 ANH786484:ANJ786486 AXD786484:AXF786486 BGZ786484:BHB786486 BQV786484:BQX786486 CAR786484:CAT786486 CKN786484:CKP786486 CUJ786484:CUL786486 DEF786484:DEH786486 DOB786484:DOD786486 DXX786484:DXZ786486 EHT786484:EHV786486 ERP786484:ERR786486 FBL786484:FBN786486 FLH786484:FLJ786486 FVD786484:FVF786486 GEZ786484:GFB786486 GOV786484:GOX786486 GYR786484:GYT786486 HIN786484:HIP786486 HSJ786484:HSL786486 ICF786484:ICH786486 IMB786484:IMD786486 IVX786484:IVZ786486 JFT786484:JFV786486 JPP786484:JPR786486 JZL786484:JZN786486 KJH786484:KJJ786486 KTD786484:KTF786486 LCZ786484:LDB786486 LMV786484:LMX786486 LWR786484:LWT786486 MGN786484:MGP786486 MQJ786484:MQL786486 NAF786484:NAH786486 NKB786484:NKD786486 NTX786484:NTZ786486 ODT786484:ODV786486 ONP786484:ONR786486 OXL786484:OXN786486 PHH786484:PHJ786486 PRD786484:PRF786486 QAZ786484:QBB786486 QKV786484:QKX786486 QUR786484:QUT786486 REN786484:REP786486 ROJ786484:ROL786486 RYF786484:RYH786486 SIB786484:SID786486 SRX786484:SRZ786486 TBT786484:TBV786486 TLP786484:TLR786486 TVL786484:TVN786486 UFH786484:UFJ786486 UPD786484:UPF786486 UYZ786484:UZB786486 VIV786484:VIX786486 VSR786484:VST786486 WCN786484:WCP786486 WMJ786484:WML786486 WWF786484:WWH786486 X852020:Z852022 JT852020:JV852022 TP852020:TR852022 ADL852020:ADN852022 ANH852020:ANJ852022 AXD852020:AXF852022 BGZ852020:BHB852022 BQV852020:BQX852022 CAR852020:CAT852022 CKN852020:CKP852022 CUJ852020:CUL852022 DEF852020:DEH852022 DOB852020:DOD852022 DXX852020:DXZ852022 EHT852020:EHV852022 ERP852020:ERR852022 FBL852020:FBN852022 FLH852020:FLJ852022 FVD852020:FVF852022 GEZ852020:GFB852022 GOV852020:GOX852022 GYR852020:GYT852022 HIN852020:HIP852022 HSJ852020:HSL852022 ICF852020:ICH852022 IMB852020:IMD852022 IVX852020:IVZ852022 JFT852020:JFV852022 JPP852020:JPR852022 JZL852020:JZN852022 KJH852020:KJJ852022 KTD852020:KTF852022 LCZ852020:LDB852022 LMV852020:LMX852022 LWR852020:LWT852022 MGN852020:MGP852022 MQJ852020:MQL852022 NAF852020:NAH852022 NKB852020:NKD852022 NTX852020:NTZ852022 ODT852020:ODV852022 ONP852020:ONR852022 OXL852020:OXN852022 PHH852020:PHJ852022 PRD852020:PRF852022 QAZ852020:QBB852022 QKV852020:QKX852022 QUR852020:QUT852022 REN852020:REP852022 ROJ852020:ROL852022 RYF852020:RYH852022 SIB852020:SID852022 SRX852020:SRZ852022 TBT852020:TBV852022 TLP852020:TLR852022 TVL852020:TVN852022 UFH852020:UFJ852022 UPD852020:UPF852022 UYZ852020:UZB852022 VIV852020:VIX852022 VSR852020:VST852022 WCN852020:WCP852022 WMJ852020:WML852022 WWF852020:WWH852022 X917556:Z917558 JT917556:JV917558 TP917556:TR917558 ADL917556:ADN917558 ANH917556:ANJ917558 AXD917556:AXF917558 BGZ917556:BHB917558 BQV917556:BQX917558 CAR917556:CAT917558 CKN917556:CKP917558 CUJ917556:CUL917558 DEF917556:DEH917558 DOB917556:DOD917558 DXX917556:DXZ917558 EHT917556:EHV917558 ERP917556:ERR917558 FBL917556:FBN917558 FLH917556:FLJ917558 FVD917556:FVF917558 GEZ917556:GFB917558 GOV917556:GOX917558 GYR917556:GYT917558 HIN917556:HIP917558 HSJ917556:HSL917558 ICF917556:ICH917558 IMB917556:IMD917558 IVX917556:IVZ917558 JFT917556:JFV917558 JPP917556:JPR917558 JZL917556:JZN917558 KJH917556:KJJ917558 KTD917556:KTF917558 LCZ917556:LDB917558 LMV917556:LMX917558 LWR917556:LWT917558 MGN917556:MGP917558 MQJ917556:MQL917558 NAF917556:NAH917558 NKB917556:NKD917558 NTX917556:NTZ917558 ODT917556:ODV917558 ONP917556:ONR917558 OXL917556:OXN917558 PHH917556:PHJ917558 PRD917556:PRF917558 QAZ917556:QBB917558 QKV917556:QKX917558 QUR917556:QUT917558 REN917556:REP917558 ROJ917556:ROL917558 RYF917556:RYH917558 SIB917556:SID917558 SRX917556:SRZ917558 TBT917556:TBV917558 TLP917556:TLR917558 TVL917556:TVN917558 UFH917556:UFJ917558 UPD917556:UPF917558 UYZ917556:UZB917558 VIV917556:VIX917558 VSR917556:VST917558 WCN917556:WCP917558 WMJ917556:WML917558 WWF917556:WWH917558 X983092:Z983094 JT983092:JV983094 TP983092:TR983094 ADL983092:ADN983094 ANH983092:ANJ983094 AXD983092:AXF983094 BGZ983092:BHB983094 BQV983092:BQX983094 CAR983092:CAT983094 CKN983092:CKP983094 CUJ983092:CUL983094 DEF983092:DEH983094 DOB983092:DOD983094 DXX983092:DXZ983094 EHT983092:EHV983094 ERP983092:ERR983094 FBL983092:FBN983094 FLH983092:FLJ983094 FVD983092:FVF983094 GEZ983092:GFB983094 GOV983092:GOX983094 GYR983092:GYT983094 HIN983092:HIP983094 HSJ983092:HSL983094 ICF983092:ICH983094 IMB983092:IMD983094 IVX983092:IVZ983094 JFT983092:JFV983094 JPP983092:JPR983094 JZL983092:JZN983094 KJH983092:KJJ983094 KTD983092:KTF983094 LCZ983092:LDB983094 LMV983092:LMX983094 LWR983092:LWT983094 MGN983092:MGP983094 MQJ983092:MQL983094 NAF983092:NAH983094 NKB983092:NKD983094 NTX983092:NTZ983094 ODT983092:ODV983094 ONP983092:ONR983094 OXL983092:OXN983094 PHH983092:PHJ983094 PRD983092:PRF983094 QAZ983092:QBB983094 QKV983092:QKX983094 QUR983092:QUT983094 REN983092:REP983094 ROJ983092:ROL983094 RYF983092:RYH983094 SIB983092:SID983094 SRX983092:SRZ983094 TBT983092:TBV983094 TLP983092:TLR983094 TVL983092:TVN983094 UFH983092:UFJ983094 UPD983092:UPF983094 UYZ983092:UZB983094 VIV983092:VIX983094 VSR983092:VST983094 WCN983092:WCP983094 WMJ983092:WML983094 WWF983092:WWH983094 O52:Q54 JK52:JM54 TG52:TI54 ADC52:ADE54 AMY52:ANA54 AWU52:AWW54 BGQ52:BGS54 BQM52:BQO54 CAI52:CAK54 CKE52:CKG54 CUA52:CUC54 DDW52:DDY54 DNS52:DNU54 DXO52:DXQ54 EHK52:EHM54 ERG52:ERI54 FBC52:FBE54 FKY52:FLA54 FUU52:FUW54 GEQ52:GES54 GOM52:GOO54 GYI52:GYK54 HIE52:HIG54 HSA52:HSC54 IBW52:IBY54 ILS52:ILU54 IVO52:IVQ54 JFK52:JFM54 JPG52:JPI54 JZC52:JZE54 KIY52:KJA54 KSU52:KSW54 LCQ52:LCS54 LMM52:LMO54 LWI52:LWK54 MGE52:MGG54 MQA52:MQC54 MZW52:MZY54 NJS52:NJU54 NTO52:NTQ54 ODK52:ODM54 ONG52:ONI54 OXC52:OXE54 PGY52:PHA54 PQU52:PQW54 QAQ52:QAS54 QKM52:QKO54 QUI52:QUK54 REE52:REG54 ROA52:ROC54 RXW52:RXY54 SHS52:SHU54 SRO52:SRQ54 TBK52:TBM54 TLG52:TLI54 TVC52:TVE54 UEY52:UFA54 UOU52:UOW54 UYQ52:UYS54 VIM52:VIO54 VSI52:VSK54 WCE52:WCG54 WMA52:WMC54 WVW52:WVY54 O65588:Q65590 JK65588:JM65590 TG65588:TI65590 ADC65588:ADE65590 AMY65588:ANA65590 AWU65588:AWW65590 BGQ65588:BGS65590 BQM65588:BQO65590 CAI65588:CAK65590 CKE65588:CKG65590 CUA65588:CUC65590 DDW65588:DDY65590 DNS65588:DNU65590 DXO65588:DXQ65590 EHK65588:EHM65590 ERG65588:ERI65590 FBC65588:FBE65590 FKY65588:FLA65590 FUU65588:FUW65590 GEQ65588:GES65590 GOM65588:GOO65590 GYI65588:GYK65590 HIE65588:HIG65590 HSA65588:HSC65590 IBW65588:IBY65590 ILS65588:ILU65590 IVO65588:IVQ65590 JFK65588:JFM65590 JPG65588:JPI65590 JZC65588:JZE65590 KIY65588:KJA65590 KSU65588:KSW65590 LCQ65588:LCS65590 LMM65588:LMO65590 LWI65588:LWK65590 MGE65588:MGG65590 MQA65588:MQC65590 MZW65588:MZY65590 NJS65588:NJU65590 NTO65588:NTQ65590 ODK65588:ODM65590 ONG65588:ONI65590 OXC65588:OXE65590 PGY65588:PHA65590 PQU65588:PQW65590 QAQ65588:QAS65590 QKM65588:QKO65590 QUI65588:QUK65590 REE65588:REG65590 ROA65588:ROC65590 RXW65588:RXY65590 SHS65588:SHU65590 SRO65588:SRQ65590 TBK65588:TBM65590 TLG65588:TLI65590 TVC65588:TVE65590 UEY65588:UFA65590 UOU65588:UOW65590 UYQ65588:UYS65590 VIM65588:VIO65590 VSI65588:VSK65590 WCE65588:WCG65590 WMA65588:WMC65590 WVW65588:WVY65590 O131124:Q131126 JK131124:JM131126 TG131124:TI131126 ADC131124:ADE131126 AMY131124:ANA131126 AWU131124:AWW131126 BGQ131124:BGS131126 BQM131124:BQO131126 CAI131124:CAK131126 CKE131124:CKG131126 CUA131124:CUC131126 DDW131124:DDY131126 DNS131124:DNU131126 DXO131124:DXQ131126 EHK131124:EHM131126 ERG131124:ERI131126 FBC131124:FBE131126 FKY131124:FLA131126 FUU131124:FUW131126 GEQ131124:GES131126 GOM131124:GOO131126 GYI131124:GYK131126 HIE131124:HIG131126 HSA131124:HSC131126 IBW131124:IBY131126 ILS131124:ILU131126 IVO131124:IVQ131126 JFK131124:JFM131126 JPG131124:JPI131126 JZC131124:JZE131126 KIY131124:KJA131126 KSU131124:KSW131126 LCQ131124:LCS131126 LMM131124:LMO131126 LWI131124:LWK131126 MGE131124:MGG131126 MQA131124:MQC131126 MZW131124:MZY131126 NJS131124:NJU131126 NTO131124:NTQ131126 ODK131124:ODM131126 ONG131124:ONI131126 OXC131124:OXE131126 PGY131124:PHA131126 PQU131124:PQW131126 QAQ131124:QAS131126 QKM131124:QKO131126 QUI131124:QUK131126 REE131124:REG131126 ROA131124:ROC131126 RXW131124:RXY131126 SHS131124:SHU131126 SRO131124:SRQ131126 TBK131124:TBM131126 TLG131124:TLI131126 TVC131124:TVE131126 UEY131124:UFA131126 UOU131124:UOW131126 UYQ131124:UYS131126 VIM131124:VIO131126 VSI131124:VSK131126 WCE131124:WCG131126 WMA131124:WMC131126 WVW131124:WVY131126 O196660:Q196662 JK196660:JM196662 TG196660:TI196662 ADC196660:ADE196662 AMY196660:ANA196662 AWU196660:AWW196662 BGQ196660:BGS196662 BQM196660:BQO196662 CAI196660:CAK196662 CKE196660:CKG196662 CUA196660:CUC196662 DDW196660:DDY196662 DNS196660:DNU196662 DXO196660:DXQ196662 EHK196660:EHM196662 ERG196660:ERI196662 FBC196660:FBE196662 FKY196660:FLA196662 FUU196660:FUW196662 GEQ196660:GES196662 GOM196660:GOO196662 GYI196660:GYK196662 HIE196660:HIG196662 HSA196660:HSC196662 IBW196660:IBY196662 ILS196660:ILU196662 IVO196660:IVQ196662 JFK196660:JFM196662 JPG196660:JPI196662 JZC196660:JZE196662 KIY196660:KJA196662 KSU196660:KSW196662 LCQ196660:LCS196662 LMM196660:LMO196662 LWI196660:LWK196662 MGE196660:MGG196662 MQA196660:MQC196662 MZW196660:MZY196662 NJS196660:NJU196662 NTO196660:NTQ196662 ODK196660:ODM196662 ONG196660:ONI196662 OXC196660:OXE196662 PGY196660:PHA196662 PQU196660:PQW196662 QAQ196660:QAS196662 QKM196660:QKO196662 QUI196660:QUK196662 REE196660:REG196662 ROA196660:ROC196662 RXW196660:RXY196662 SHS196660:SHU196662 SRO196660:SRQ196662 TBK196660:TBM196662 TLG196660:TLI196662 TVC196660:TVE196662 UEY196660:UFA196662 UOU196660:UOW196662 UYQ196660:UYS196662 VIM196660:VIO196662 VSI196660:VSK196662 WCE196660:WCG196662 WMA196660:WMC196662 WVW196660:WVY196662 O262196:Q262198 JK262196:JM262198 TG262196:TI262198 ADC262196:ADE262198 AMY262196:ANA262198 AWU262196:AWW262198 BGQ262196:BGS262198 BQM262196:BQO262198 CAI262196:CAK262198 CKE262196:CKG262198 CUA262196:CUC262198 DDW262196:DDY262198 DNS262196:DNU262198 DXO262196:DXQ262198 EHK262196:EHM262198 ERG262196:ERI262198 FBC262196:FBE262198 FKY262196:FLA262198 FUU262196:FUW262198 GEQ262196:GES262198 GOM262196:GOO262198 GYI262196:GYK262198 HIE262196:HIG262198 HSA262196:HSC262198 IBW262196:IBY262198 ILS262196:ILU262198 IVO262196:IVQ262198 JFK262196:JFM262198 JPG262196:JPI262198 JZC262196:JZE262198 KIY262196:KJA262198 KSU262196:KSW262198 LCQ262196:LCS262198 LMM262196:LMO262198 LWI262196:LWK262198 MGE262196:MGG262198 MQA262196:MQC262198 MZW262196:MZY262198 NJS262196:NJU262198 NTO262196:NTQ262198 ODK262196:ODM262198 ONG262196:ONI262198 OXC262196:OXE262198 PGY262196:PHA262198 PQU262196:PQW262198 QAQ262196:QAS262198 QKM262196:QKO262198 QUI262196:QUK262198 REE262196:REG262198 ROA262196:ROC262198 RXW262196:RXY262198 SHS262196:SHU262198 SRO262196:SRQ262198 TBK262196:TBM262198 TLG262196:TLI262198 TVC262196:TVE262198 UEY262196:UFA262198 UOU262196:UOW262198 UYQ262196:UYS262198 VIM262196:VIO262198 VSI262196:VSK262198 WCE262196:WCG262198 WMA262196:WMC262198 WVW262196:WVY262198 O327732:Q327734 JK327732:JM327734 TG327732:TI327734 ADC327732:ADE327734 AMY327732:ANA327734 AWU327732:AWW327734 BGQ327732:BGS327734 BQM327732:BQO327734 CAI327732:CAK327734 CKE327732:CKG327734 CUA327732:CUC327734 DDW327732:DDY327734 DNS327732:DNU327734 DXO327732:DXQ327734 EHK327732:EHM327734 ERG327732:ERI327734 FBC327732:FBE327734 FKY327732:FLA327734 FUU327732:FUW327734 GEQ327732:GES327734 GOM327732:GOO327734 GYI327732:GYK327734 HIE327732:HIG327734 HSA327732:HSC327734 IBW327732:IBY327734 ILS327732:ILU327734 IVO327732:IVQ327734 JFK327732:JFM327734 JPG327732:JPI327734 JZC327732:JZE327734 KIY327732:KJA327734 KSU327732:KSW327734 LCQ327732:LCS327734 LMM327732:LMO327734 LWI327732:LWK327734 MGE327732:MGG327734 MQA327732:MQC327734 MZW327732:MZY327734 NJS327732:NJU327734 NTO327732:NTQ327734 ODK327732:ODM327734 ONG327732:ONI327734 OXC327732:OXE327734 PGY327732:PHA327734 PQU327732:PQW327734 QAQ327732:QAS327734 QKM327732:QKO327734 QUI327732:QUK327734 REE327732:REG327734 ROA327732:ROC327734 RXW327732:RXY327734 SHS327732:SHU327734 SRO327732:SRQ327734 TBK327732:TBM327734 TLG327732:TLI327734 TVC327732:TVE327734 UEY327732:UFA327734 UOU327732:UOW327734 UYQ327732:UYS327734 VIM327732:VIO327734 VSI327732:VSK327734 WCE327732:WCG327734 WMA327732:WMC327734 WVW327732:WVY327734 O393268:Q393270 JK393268:JM393270 TG393268:TI393270 ADC393268:ADE393270 AMY393268:ANA393270 AWU393268:AWW393270 BGQ393268:BGS393270 BQM393268:BQO393270 CAI393268:CAK393270 CKE393268:CKG393270 CUA393268:CUC393270 DDW393268:DDY393270 DNS393268:DNU393270 DXO393268:DXQ393270 EHK393268:EHM393270 ERG393268:ERI393270 FBC393268:FBE393270 FKY393268:FLA393270 FUU393268:FUW393270 GEQ393268:GES393270 GOM393268:GOO393270 GYI393268:GYK393270 HIE393268:HIG393270 HSA393268:HSC393270 IBW393268:IBY393270 ILS393268:ILU393270 IVO393268:IVQ393270 JFK393268:JFM393270 JPG393268:JPI393270 JZC393268:JZE393270 KIY393268:KJA393270 KSU393268:KSW393270 LCQ393268:LCS393270 LMM393268:LMO393270 LWI393268:LWK393270 MGE393268:MGG393270 MQA393268:MQC393270 MZW393268:MZY393270 NJS393268:NJU393270 NTO393268:NTQ393270 ODK393268:ODM393270 ONG393268:ONI393270 OXC393268:OXE393270 PGY393268:PHA393270 PQU393268:PQW393270 QAQ393268:QAS393270 QKM393268:QKO393270 QUI393268:QUK393270 REE393268:REG393270 ROA393268:ROC393270 RXW393268:RXY393270 SHS393268:SHU393270 SRO393268:SRQ393270 TBK393268:TBM393270 TLG393268:TLI393270 TVC393268:TVE393270 UEY393268:UFA393270 UOU393268:UOW393270 UYQ393268:UYS393270 VIM393268:VIO393270 VSI393268:VSK393270 WCE393268:WCG393270 WMA393268:WMC393270 WVW393268:WVY393270 O458804:Q458806 JK458804:JM458806 TG458804:TI458806 ADC458804:ADE458806 AMY458804:ANA458806 AWU458804:AWW458806 BGQ458804:BGS458806 BQM458804:BQO458806 CAI458804:CAK458806 CKE458804:CKG458806 CUA458804:CUC458806 DDW458804:DDY458806 DNS458804:DNU458806 DXO458804:DXQ458806 EHK458804:EHM458806 ERG458804:ERI458806 FBC458804:FBE458806 FKY458804:FLA458806 FUU458804:FUW458806 GEQ458804:GES458806 GOM458804:GOO458806 GYI458804:GYK458806 HIE458804:HIG458806 HSA458804:HSC458806 IBW458804:IBY458806 ILS458804:ILU458806 IVO458804:IVQ458806 JFK458804:JFM458806 JPG458804:JPI458806 JZC458804:JZE458806 KIY458804:KJA458806 KSU458804:KSW458806 LCQ458804:LCS458806 LMM458804:LMO458806 LWI458804:LWK458806 MGE458804:MGG458806 MQA458804:MQC458806 MZW458804:MZY458806 NJS458804:NJU458806 NTO458804:NTQ458806 ODK458804:ODM458806 ONG458804:ONI458806 OXC458804:OXE458806 PGY458804:PHA458806 PQU458804:PQW458806 QAQ458804:QAS458806 QKM458804:QKO458806 QUI458804:QUK458806 REE458804:REG458806 ROA458804:ROC458806 RXW458804:RXY458806 SHS458804:SHU458806 SRO458804:SRQ458806 TBK458804:TBM458806 TLG458804:TLI458806 TVC458804:TVE458806 UEY458804:UFA458806 UOU458804:UOW458806 UYQ458804:UYS458806 VIM458804:VIO458806 VSI458804:VSK458806 WCE458804:WCG458806 WMA458804:WMC458806 WVW458804:WVY458806 O524340:Q524342 JK524340:JM524342 TG524340:TI524342 ADC524340:ADE524342 AMY524340:ANA524342 AWU524340:AWW524342 BGQ524340:BGS524342 BQM524340:BQO524342 CAI524340:CAK524342 CKE524340:CKG524342 CUA524340:CUC524342 DDW524340:DDY524342 DNS524340:DNU524342 DXO524340:DXQ524342 EHK524340:EHM524342 ERG524340:ERI524342 FBC524340:FBE524342 FKY524340:FLA524342 FUU524340:FUW524342 GEQ524340:GES524342 GOM524340:GOO524342 GYI524340:GYK524342 HIE524340:HIG524342 HSA524340:HSC524342 IBW524340:IBY524342 ILS524340:ILU524342 IVO524340:IVQ524342 JFK524340:JFM524342 JPG524340:JPI524342 JZC524340:JZE524342 KIY524340:KJA524342 KSU524340:KSW524342 LCQ524340:LCS524342 LMM524340:LMO524342 LWI524340:LWK524342 MGE524340:MGG524342 MQA524340:MQC524342 MZW524340:MZY524342 NJS524340:NJU524342 NTO524340:NTQ524342 ODK524340:ODM524342 ONG524340:ONI524342 OXC524340:OXE524342 PGY524340:PHA524342 PQU524340:PQW524342 QAQ524340:QAS524342 QKM524340:QKO524342 QUI524340:QUK524342 REE524340:REG524342 ROA524340:ROC524342 RXW524340:RXY524342 SHS524340:SHU524342 SRO524340:SRQ524342 TBK524340:TBM524342 TLG524340:TLI524342 TVC524340:TVE524342 UEY524340:UFA524342 UOU524340:UOW524342 UYQ524340:UYS524342 VIM524340:VIO524342 VSI524340:VSK524342 WCE524340:WCG524342 WMA524340:WMC524342 WVW524340:WVY524342 O589876:Q589878 JK589876:JM589878 TG589876:TI589878 ADC589876:ADE589878 AMY589876:ANA589878 AWU589876:AWW589878 BGQ589876:BGS589878 BQM589876:BQO589878 CAI589876:CAK589878 CKE589876:CKG589878 CUA589876:CUC589878 DDW589876:DDY589878 DNS589876:DNU589878 DXO589876:DXQ589878 EHK589876:EHM589878 ERG589876:ERI589878 FBC589876:FBE589878 FKY589876:FLA589878 FUU589876:FUW589878 GEQ589876:GES589878 GOM589876:GOO589878 GYI589876:GYK589878 HIE589876:HIG589878 HSA589876:HSC589878 IBW589876:IBY589878 ILS589876:ILU589878 IVO589876:IVQ589878 JFK589876:JFM589878 JPG589876:JPI589878 JZC589876:JZE589878 KIY589876:KJA589878 KSU589876:KSW589878 LCQ589876:LCS589878 LMM589876:LMO589878 LWI589876:LWK589878 MGE589876:MGG589878 MQA589876:MQC589878 MZW589876:MZY589878 NJS589876:NJU589878 NTO589876:NTQ589878 ODK589876:ODM589878 ONG589876:ONI589878 OXC589876:OXE589878 PGY589876:PHA589878 PQU589876:PQW589878 QAQ589876:QAS589878 QKM589876:QKO589878 QUI589876:QUK589878 REE589876:REG589878 ROA589876:ROC589878 RXW589876:RXY589878 SHS589876:SHU589878 SRO589876:SRQ589878 TBK589876:TBM589878 TLG589876:TLI589878 TVC589876:TVE589878 UEY589876:UFA589878 UOU589876:UOW589878 UYQ589876:UYS589878 VIM589876:VIO589878 VSI589876:VSK589878 WCE589876:WCG589878 WMA589876:WMC589878 WVW589876:WVY589878 O655412:Q655414 JK655412:JM655414 TG655412:TI655414 ADC655412:ADE655414 AMY655412:ANA655414 AWU655412:AWW655414 BGQ655412:BGS655414 BQM655412:BQO655414 CAI655412:CAK655414 CKE655412:CKG655414 CUA655412:CUC655414 DDW655412:DDY655414 DNS655412:DNU655414 DXO655412:DXQ655414 EHK655412:EHM655414 ERG655412:ERI655414 FBC655412:FBE655414 FKY655412:FLA655414 FUU655412:FUW655414 GEQ655412:GES655414 GOM655412:GOO655414 GYI655412:GYK655414 HIE655412:HIG655414 HSA655412:HSC655414 IBW655412:IBY655414 ILS655412:ILU655414 IVO655412:IVQ655414 JFK655412:JFM655414 JPG655412:JPI655414 JZC655412:JZE655414 KIY655412:KJA655414 KSU655412:KSW655414 LCQ655412:LCS655414 LMM655412:LMO655414 LWI655412:LWK655414 MGE655412:MGG655414 MQA655412:MQC655414 MZW655412:MZY655414 NJS655412:NJU655414 NTO655412:NTQ655414 ODK655412:ODM655414 ONG655412:ONI655414 OXC655412:OXE655414 PGY655412:PHA655414 PQU655412:PQW655414 QAQ655412:QAS655414 QKM655412:QKO655414 QUI655412:QUK655414 REE655412:REG655414 ROA655412:ROC655414 RXW655412:RXY655414 SHS655412:SHU655414 SRO655412:SRQ655414 TBK655412:TBM655414 TLG655412:TLI655414 TVC655412:TVE655414 UEY655412:UFA655414 UOU655412:UOW655414 UYQ655412:UYS655414 VIM655412:VIO655414 VSI655412:VSK655414 WCE655412:WCG655414 WMA655412:WMC655414 WVW655412:WVY655414 O720948:Q720950 JK720948:JM720950 TG720948:TI720950 ADC720948:ADE720950 AMY720948:ANA720950 AWU720948:AWW720950 BGQ720948:BGS720950 BQM720948:BQO720950 CAI720948:CAK720950 CKE720948:CKG720950 CUA720948:CUC720950 DDW720948:DDY720950 DNS720948:DNU720950 DXO720948:DXQ720950 EHK720948:EHM720950 ERG720948:ERI720950 FBC720948:FBE720950 FKY720948:FLA720950 FUU720948:FUW720950 GEQ720948:GES720950 GOM720948:GOO720950 GYI720948:GYK720950 HIE720948:HIG720950 HSA720948:HSC720950 IBW720948:IBY720950 ILS720948:ILU720950 IVO720948:IVQ720950 JFK720948:JFM720950 JPG720948:JPI720950 JZC720948:JZE720950 KIY720948:KJA720950 KSU720948:KSW720950 LCQ720948:LCS720950 LMM720948:LMO720950 LWI720948:LWK720950 MGE720948:MGG720950 MQA720948:MQC720950 MZW720948:MZY720950 NJS720948:NJU720950 NTO720948:NTQ720950 ODK720948:ODM720950 ONG720948:ONI720950 OXC720948:OXE720950 PGY720948:PHA720950 PQU720948:PQW720950 QAQ720948:QAS720950 QKM720948:QKO720950 QUI720948:QUK720950 REE720948:REG720950 ROA720948:ROC720950 RXW720948:RXY720950 SHS720948:SHU720950 SRO720948:SRQ720950 TBK720948:TBM720950 TLG720948:TLI720950 TVC720948:TVE720950 UEY720948:UFA720950 UOU720948:UOW720950 UYQ720948:UYS720950 VIM720948:VIO720950 VSI720948:VSK720950 WCE720948:WCG720950 WMA720948:WMC720950 WVW720948:WVY720950 O786484:Q786486 JK786484:JM786486 TG786484:TI786486 ADC786484:ADE786486 AMY786484:ANA786486 AWU786484:AWW786486 BGQ786484:BGS786486 BQM786484:BQO786486 CAI786484:CAK786486 CKE786484:CKG786486 CUA786484:CUC786486 DDW786484:DDY786486 DNS786484:DNU786486 DXO786484:DXQ786486 EHK786484:EHM786486 ERG786484:ERI786486 FBC786484:FBE786486 FKY786484:FLA786486 FUU786484:FUW786486 GEQ786484:GES786486 GOM786484:GOO786486 GYI786484:GYK786486 HIE786484:HIG786486 HSA786484:HSC786486 IBW786484:IBY786486 ILS786484:ILU786486 IVO786484:IVQ786486 JFK786484:JFM786486 JPG786484:JPI786486 JZC786484:JZE786486 KIY786484:KJA786486 KSU786484:KSW786486 LCQ786484:LCS786486 LMM786484:LMO786486 LWI786484:LWK786486 MGE786484:MGG786486 MQA786484:MQC786486 MZW786484:MZY786486 NJS786484:NJU786486 NTO786484:NTQ786486 ODK786484:ODM786486 ONG786484:ONI786486 OXC786484:OXE786486 PGY786484:PHA786486 PQU786484:PQW786486 QAQ786484:QAS786486 QKM786484:QKO786486 QUI786484:QUK786486 REE786484:REG786486 ROA786484:ROC786486 RXW786484:RXY786486 SHS786484:SHU786486 SRO786484:SRQ786486 TBK786484:TBM786486 TLG786484:TLI786486 TVC786484:TVE786486 UEY786484:UFA786486 UOU786484:UOW786486 UYQ786484:UYS786486 VIM786484:VIO786486 VSI786484:VSK786486 WCE786484:WCG786486 WMA786484:WMC786486 WVW786484:WVY786486 O852020:Q852022 JK852020:JM852022 TG852020:TI852022 ADC852020:ADE852022 AMY852020:ANA852022 AWU852020:AWW852022 BGQ852020:BGS852022 BQM852020:BQO852022 CAI852020:CAK852022 CKE852020:CKG852022 CUA852020:CUC852022 DDW852020:DDY852022 DNS852020:DNU852022 DXO852020:DXQ852022 EHK852020:EHM852022 ERG852020:ERI852022 FBC852020:FBE852022 FKY852020:FLA852022 FUU852020:FUW852022 GEQ852020:GES852022 GOM852020:GOO852022 GYI852020:GYK852022 HIE852020:HIG852022 HSA852020:HSC852022 IBW852020:IBY852022 ILS852020:ILU852022 IVO852020:IVQ852022 JFK852020:JFM852022 JPG852020:JPI852022 JZC852020:JZE852022 KIY852020:KJA852022 KSU852020:KSW852022 LCQ852020:LCS852022 LMM852020:LMO852022 LWI852020:LWK852022 MGE852020:MGG852022 MQA852020:MQC852022 MZW852020:MZY852022 NJS852020:NJU852022 NTO852020:NTQ852022 ODK852020:ODM852022 ONG852020:ONI852022 OXC852020:OXE852022 PGY852020:PHA852022 PQU852020:PQW852022 QAQ852020:QAS852022 QKM852020:QKO852022 QUI852020:QUK852022 REE852020:REG852022 ROA852020:ROC852022 RXW852020:RXY852022 SHS852020:SHU852022 SRO852020:SRQ852022 TBK852020:TBM852022 TLG852020:TLI852022 TVC852020:TVE852022 UEY852020:UFA852022 UOU852020:UOW852022 UYQ852020:UYS852022 VIM852020:VIO852022 VSI852020:VSK852022 WCE852020:WCG852022 WMA852020:WMC852022 WVW852020:WVY852022 O917556:Q917558 JK917556:JM917558 TG917556:TI917558 ADC917556:ADE917558 AMY917556:ANA917558 AWU917556:AWW917558 BGQ917556:BGS917558 BQM917556:BQO917558 CAI917556:CAK917558 CKE917556:CKG917558 CUA917556:CUC917558 DDW917556:DDY917558 DNS917556:DNU917558 DXO917556:DXQ917558 EHK917556:EHM917558 ERG917556:ERI917558 FBC917556:FBE917558 FKY917556:FLA917558 FUU917556:FUW917558 GEQ917556:GES917558 GOM917556:GOO917558 GYI917556:GYK917558 HIE917556:HIG917558 HSA917556:HSC917558 IBW917556:IBY917558 ILS917556:ILU917558 IVO917556:IVQ917558 JFK917556:JFM917558 JPG917556:JPI917558 JZC917556:JZE917558 KIY917556:KJA917558 KSU917556:KSW917558 LCQ917556:LCS917558 LMM917556:LMO917558 LWI917556:LWK917558 MGE917556:MGG917558 MQA917556:MQC917558 MZW917556:MZY917558 NJS917556:NJU917558 NTO917556:NTQ917558 ODK917556:ODM917558 ONG917556:ONI917558 OXC917556:OXE917558 PGY917556:PHA917558 PQU917556:PQW917558 QAQ917556:QAS917558 QKM917556:QKO917558 QUI917556:QUK917558 REE917556:REG917558 ROA917556:ROC917558 RXW917556:RXY917558 SHS917556:SHU917558 SRO917556:SRQ917558 TBK917556:TBM917558 TLG917556:TLI917558 TVC917556:TVE917558 UEY917556:UFA917558 UOU917556:UOW917558 UYQ917556:UYS917558 VIM917556:VIO917558 VSI917556:VSK917558 WCE917556:WCG917558 WMA917556:WMC917558 WVW917556:WVY917558 O983092:Q983094 JK983092:JM983094 TG983092:TI983094 ADC983092:ADE983094 AMY983092:ANA983094 AWU983092:AWW983094 BGQ983092:BGS983094 BQM983092:BQO983094 CAI983092:CAK983094 CKE983092:CKG983094 CUA983092:CUC983094 DDW983092:DDY983094 DNS983092:DNU983094 DXO983092:DXQ983094 EHK983092:EHM983094 ERG983092:ERI983094 FBC983092:FBE983094 FKY983092:FLA983094 FUU983092:FUW983094 GEQ983092:GES983094 GOM983092:GOO983094 GYI983092:GYK983094 HIE983092:HIG983094 HSA983092:HSC983094 IBW983092:IBY983094 ILS983092:ILU983094 IVO983092:IVQ983094 JFK983092:JFM983094 JPG983092:JPI983094 JZC983092:JZE983094 KIY983092:KJA983094 KSU983092:KSW983094 LCQ983092:LCS983094 LMM983092:LMO983094 LWI983092:LWK983094 MGE983092:MGG983094 MQA983092:MQC983094 MZW983092:MZY983094 NJS983092:NJU983094 NTO983092:NTQ983094 ODK983092:ODM983094 ONG983092:ONI983094 OXC983092:OXE983094 PGY983092:PHA983094 PQU983092:PQW983094 QAQ983092:QAS983094 QKM983092:QKO983094 QUI983092:QUK983094 REE983092:REG983094 ROA983092:ROC983094 RXW983092:RXY983094 SHS983092:SHU983094 SRO983092:SRQ983094 TBK983092:TBM983094 TLG983092:TLI983094 TVC983092:TVE983094 UEY983092:UFA983094 UOU983092:UOW983094 UYQ983092:UYS983094 VIM983092:VIO983094 VSI983092:VSK983094 WCE983092:WCG983094 WMA983092:WMC983094 WVW983092:WVY983094 O56:Q56 JK56:JM56 TG56:TI56 ADC56:ADE56 AMY56:ANA56 AWU56:AWW56 BGQ56:BGS56 BQM56:BQO56 CAI56:CAK56 CKE56:CKG56 CUA56:CUC56 DDW56:DDY56 DNS56:DNU56 DXO56:DXQ56 EHK56:EHM56 ERG56:ERI56 FBC56:FBE56 FKY56:FLA56 FUU56:FUW56 GEQ56:GES56 GOM56:GOO56 GYI56:GYK56 HIE56:HIG56 HSA56:HSC56 IBW56:IBY56 ILS56:ILU56 IVO56:IVQ56 JFK56:JFM56 JPG56:JPI56 JZC56:JZE56 KIY56:KJA56 KSU56:KSW56 LCQ56:LCS56 LMM56:LMO56 LWI56:LWK56 MGE56:MGG56 MQA56:MQC56 MZW56:MZY56 NJS56:NJU56 NTO56:NTQ56 ODK56:ODM56 ONG56:ONI56 OXC56:OXE56 PGY56:PHA56 PQU56:PQW56 QAQ56:QAS56 QKM56:QKO56 QUI56:QUK56 REE56:REG56 ROA56:ROC56 RXW56:RXY56 SHS56:SHU56 SRO56:SRQ56 TBK56:TBM56 TLG56:TLI56 TVC56:TVE56 UEY56:UFA56 UOU56:UOW56 UYQ56:UYS56 VIM56:VIO56 VSI56:VSK56 WCE56:WCG56 WMA56:WMC56 WVW56:WVY56 O65592:Q65592 JK65592:JM65592 TG65592:TI65592 ADC65592:ADE65592 AMY65592:ANA65592 AWU65592:AWW65592 BGQ65592:BGS65592 BQM65592:BQO65592 CAI65592:CAK65592 CKE65592:CKG65592 CUA65592:CUC65592 DDW65592:DDY65592 DNS65592:DNU65592 DXO65592:DXQ65592 EHK65592:EHM65592 ERG65592:ERI65592 FBC65592:FBE65592 FKY65592:FLA65592 FUU65592:FUW65592 GEQ65592:GES65592 GOM65592:GOO65592 GYI65592:GYK65592 HIE65592:HIG65592 HSA65592:HSC65592 IBW65592:IBY65592 ILS65592:ILU65592 IVO65592:IVQ65592 JFK65592:JFM65592 JPG65592:JPI65592 JZC65592:JZE65592 KIY65592:KJA65592 KSU65592:KSW65592 LCQ65592:LCS65592 LMM65592:LMO65592 LWI65592:LWK65592 MGE65592:MGG65592 MQA65592:MQC65592 MZW65592:MZY65592 NJS65592:NJU65592 NTO65592:NTQ65592 ODK65592:ODM65592 ONG65592:ONI65592 OXC65592:OXE65592 PGY65592:PHA65592 PQU65592:PQW65592 QAQ65592:QAS65592 QKM65592:QKO65592 QUI65592:QUK65592 REE65592:REG65592 ROA65592:ROC65592 RXW65592:RXY65592 SHS65592:SHU65592 SRO65592:SRQ65592 TBK65592:TBM65592 TLG65592:TLI65592 TVC65592:TVE65592 UEY65592:UFA65592 UOU65592:UOW65592 UYQ65592:UYS65592 VIM65592:VIO65592 VSI65592:VSK65592 WCE65592:WCG65592 WMA65592:WMC65592 WVW65592:WVY65592 O131128:Q131128 JK131128:JM131128 TG131128:TI131128 ADC131128:ADE131128 AMY131128:ANA131128 AWU131128:AWW131128 BGQ131128:BGS131128 BQM131128:BQO131128 CAI131128:CAK131128 CKE131128:CKG131128 CUA131128:CUC131128 DDW131128:DDY131128 DNS131128:DNU131128 DXO131128:DXQ131128 EHK131128:EHM131128 ERG131128:ERI131128 FBC131128:FBE131128 FKY131128:FLA131128 FUU131128:FUW131128 GEQ131128:GES131128 GOM131128:GOO131128 GYI131128:GYK131128 HIE131128:HIG131128 HSA131128:HSC131128 IBW131128:IBY131128 ILS131128:ILU131128 IVO131128:IVQ131128 JFK131128:JFM131128 JPG131128:JPI131128 JZC131128:JZE131128 KIY131128:KJA131128 KSU131128:KSW131128 LCQ131128:LCS131128 LMM131128:LMO131128 LWI131128:LWK131128 MGE131128:MGG131128 MQA131128:MQC131128 MZW131128:MZY131128 NJS131128:NJU131128 NTO131128:NTQ131128 ODK131128:ODM131128 ONG131128:ONI131128 OXC131128:OXE131128 PGY131128:PHA131128 PQU131128:PQW131128 QAQ131128:QAS131128 QKM131128:QKO131128 QUI131128:QUK131128 REE131128:REG131128 ROA131128:ROC131128 RXW131128:RXY131128 SHS131128:SHU131128 SRO131128:SRQ131128 TBK131128:TBM131128 TLG131128:TLI131128 TVC131128:TVE131128 UEY131128:UFA131128 UOU131128:UOW131128 UYQ131128:UYS131128 VIM131128:VIO131128 VSI131128:VSK131128 WCE131128:WCG131128 WMA131128:WMC131128 WVW131128:WVY131128 O196664:Q196664 JK196664:JM196664 TG196664:TI196664 ADC196664:ADE196664 AMY196664:ANA196664 AWU196664:AWW196664 BGQ196664:BGS196664 BQM196664:BQO196664 CAI196664:CAK196664 CKE196664:CKG196664 CUA196664:CUC196664 DDW196664:DDY196664 DNS196664:DNU196664 DXO196664:DXQ196664 EHK196664:EHM196664 ERG196664:ERI196664 FBC196664:FBE196664 FKY196664:FLA196664 FUU196664:FUW196664 GEQ196664:GES196664 GOM196664:GOO196664 GYI196664:GYK196664 HIE196664:HIG196664 HSA196664:HSC196664 IBW196664:IBY196664 ILS196664:ILU196664 IVO196664:IVQ196664 JFK196664:JFM196664 JPG196664:JPI196664 JZC196664:JZE196664 KIY196664:KJA196664 KSU196664:KSW196664 LCQ196664:LCS196664 LMM196664:LMO196664 LWI196664:LWK196664 MGE196664:MGG196664 MQA196664:MQC196664 MZW196664:MZY196664 NJS196664:NJU196664 NTO196664:NTQ196664 ODK196664:ODM196664 ONG196664:ONI196664 OXC196664:OXE196664 PGY196664:PHA196664 PQU196664:PQW196664 QAQ196664:QAS196664 QKM196664:QKO196664 QUI196664:QUK196664 REE196664:REG196664 ROA196664:ROC196664 RXW196664:RXY196664 SHS196664:SHU196664 SRO196664:SRQ196664 TBK196664:TBM196664 TLG196664:TLI196664 TVC196664:TVE196664 UEY196664:UFA196664 UOU196664:UOW196664 UYQ196664:UYS196664 VIM196664:VIO196664 VSI196664:VSK196664 WCE196664:WCG196664 WMA196664:WMC196664 WVW196664:WVY196664 O262200:Q262200 JK262200:JM262200 TG262200:TI262200 ADC262200:ADE262200 AMY262200:ANA262200 AWU262200:AWW262200 BGQ262200:BGS262200 BQM262200:BQO262200 CAI262200:CAK262200 CKE262200:CKG262200 CUA262200:CUC262200 DDW262200:DDY262200 DNS262200:DNU262200 DXO262200:DXQ262200 EHK262200:EHM262200 ERG262200:ERI262200 FBC262200:FBE262200 FKY262200:FLA262200 FUU262200:FUW262200 GEQ262200:GES262200 GOM262200:GOO262200 GYI262200:GYK262200 HIE262200:HIG262200 HSA262200:HSC262200 IBW262200:IBY262200 ILS262200:ILU262200 IVO262200:IVQ262200 JFK262200:JFM262200 JPG262200:JPI262200 JZC262200:JZE262200 KIY262200:KJA262200 KSU262200:KSW262200 LCQ262200:LCS262200 LMM262200:LMO262200 LWI262200:LWK262200 MGE262200:MGG262200 MQA262200:MQC262200 MZW262200:MZY262200 NJS262200:NJU262200 NTO262200:NTQ262200 ODK262200:ODM262200 ONG262200:ONI262200 OXC262200:OXE262200 PGY262200:PHA262200 PQU262200:PQW262200 QAQ262200:QAS262200 QKM262200:QKO262200 QUI262200:QUK262200 REE262200:REG262200 ROA262200:ROC262200 RXW262200:RXY262200 SHS262200:SHU262200 SRO262200:SRQ262200 TBK262200:TBM262200 TLG262200:TLI262200 TVC262200:TVE262200 UEY262200:UFA262200 UOU262200:UOW262200 UYQ262200:UYS262200 VIM262200:VIO262200 VSI262200:VSK262200 WCE262200:WCG262200 WMA262200:WMC262200 WVW262200:WVY262200 O327736:Q327736 JK327736:JM327736 TG327736:TI327736 ADC327736:ADE327736 AMY327736:ANA327736 AWU327736:AWW327736 BGQ327736:BGS327736 BQM327736:BQO327736 CAI327736:CAK327736 CKE327736:CKG327736 CUA327736:CUC327736 DDW327736:DDY327736 DNS327736:DNU327736 DXO327736:DXQ327736 EHK327736:EHM327736 ERG327736:ERI327736 FBC327736:FBE327736 FKY327736:FLA327736 FUU327736:FUW327736 GEQ327736:GES327736 GOM327736:GOO327736 GYI327736:GYK327736 HIE327736:HIG327736 HSA327736:HSC327736 IBW327736:IBY327736 ILS327736:ILU327736 IVO327736:IVQ327736 JFK327736:JFM327736 JPG327736:JPI327736 JZC327736:JZE327736 KIY327736:KJA327736 KSU327736:KSW327736 LCQ327736:LCS327736 LMM327736:LMO327736 LWI327736:LWK327736 MGE327736:MGG327736 MQA327736:MQC327736 MZW327736:MZY327736 NJS327736:NJU327736 NTO327736:NTQ327736 ODK327736:ODM327736 ONG327736:ONI327736 OXC327736:OXE327736 PGY327736:PHA327736 PQU327736:PQW327736 QAQ327736:QAS327736 QKM327736:QKO327736 QUI327736:QUK327736 REE327736:REG327736 ROA327736:ROC327736 RXW327736:RXY327736 SHS327736:SHU327736 SRO327736:SRQ327736 TBK327736:TBM327736 TLG327736:TLI327736 TVC327736:TVE327736 UEY327736:UFA327736 UOU327736:UOW327736 UYQ327736:UYS327736 VIM327736:VIO327736 VSI327736:VSK327736 WCE327736:WCG327736 WMA327736:WMC327736 WVW327736:WVY327736 O393272:Q393272 JK393272:JM393272 TG393272:TI393272 ADC393272:ADE393272 AMY393272:ANA393272 AWU393272:AWW393272 BGQ393272:BGS393272 BQM393272:BQO393272 CAI393272:CAK393272 CKE393272:CKG393272 CUA393272:CUC393272 DDW393272:DDY393272 DNS393272:DNU393272 DXO393272:DXQ393272 EHK393272:EHM393272 ERG393272:ERI393272 FBC393272:FBE393272 FKY393272:FLA393272 FUU393272:FUW393272 GEQ393272:GES393272 GOM393272:GOO393272 GYI393272:GYK393272 HIE393272:HIG393272 HSA393272:HSC393272 IBW393272:IBY393272 ILS393272:ILU393272 IVO393272:IVQ393272 JFK393272:JFM393272 JPG393272:JPI393272 JZC393272:JZE393272 KIY393272:KJA393272 KSU393272:KSW393272 LCQ393272:LCS393272 LMM393272:LMO393272 LWI393272:LWK393272 MGE393272:MGG393272 MQA393272:MQC393272 MZW393272:MZY393272 NJS393272:NJU393272 NTO393272:NTQ393272 ODK393272:ODM393272 ONG393272:ONI393272 OXC393272:OXE393272 PGY393272:PHA393272 PQU393272:PQW393272 QAQ393272:QAS393272 QKM393272:QKO393272 QUI393272:QUK393272 REE393272:REG393272 ROA393272:ROC393272 RXW393272:RXY393272 SHS393272:SHU393272 SRO393272:SRQ393272 TBK393272:TBM393272 TLG393272:TLI393272 TVC393272:TVE393272 UEY393272:UFA393272 UOU393272:UOW393272 UYQ393272:UYS393272 VIM393272:VIO393272 VSI393272:VSK393272 WCE393272:WCG393272 WMA393272:WMC393272 WVW393272:WVY393272 O458808:Q458808 JK458808:JM458808 TG458808:TI458808 ADC458808:ADE458808 AMY458808:ANA458808 AWU458808:AWW458808 BGQ458808:BGS458808 BQM458808:BQO458808 CAI458808:CAK458808 CKE458808:CKG458808 CUA458808:CUC458808 DDW458808:DDY458808 DNS458808:DNU458808 DXO458808:DXQ458808 EHK458808:EHM458808 ERG458808:ERI458808 FBC458808:FBE458808 FKY458808:FLA458808 FUU458808:FUW458808 GEQ458808:GES458808 GOM458808:GOO458808 GYI458808:GYK458808 HIE458808:HIG458808 HSA458808:HSC458808 IBW458808:IBY458808 ILS458808:ILU458808 IVO458808:IVQ458808 JFK458808:JFM458808 JPG458808:JPI458808 JZC458808:JZE458808 KIY458808:KJA458808 KSU458808:KSW458808 LCQ458808:LCS458808 LMM458808:LMO458808 LWI458808:LWK458808 MGE458808:MGG458808 MQA458808:MQC458808 MZW458808:MZY458808 NJS458808:NJU458808 NTO458808:NTQ458808 ODK458808:ODM458808 ONG458808:ONI458808 OXC458808:OXE458808 PGY458808:PHA458808 PQU458808:PQW458808 QAQ458808:QAS458808 QKM458808:QKO458808 QUI458808:QUK458808 REE458808:REG458808 ROA458808:ROC458808 RXW458808:RXY458808 SHS458808:SHU458808 SRO458808:SRQ458808 TBK458808:TBM458808 TLG458808:TLI458808 TVC458808:TVE458808 UEY458808:UFA458808 UOU458808:UOW458808 UYQ458808:UYS458808 VIM458808:VIO458808 VSI458808:VSK458808 WCE458808:WCG458808 WMA458808:WMC458808 WVW458808:WVY458808 O524344:Q524344 JK524344:JM524344 TG524344:TI524344 ADC524344:ADE524344 AMY524344:ANA524344 AWU524344:AWW524344 BGQ524344:BGS524344 BQM524344:BQO524344 CAI524344:CAK524344 CKE524344:CKG524344 CUA524344:CUC524344 DDW524344:DDY524344 DNS524344:DNU524344 DXO524344:DXQ524344 EHK524344:EHM524344 ERG524344:ERI524344 FBC524344:FBE524344 FKY524344:FLA524344 FUU524344:FUW524344 GEQ524344:GES524344 GOM524344:GOO524344 GYI524344:GYK524344 HIE524344:HIG524344 HSA524344:HSC524344 IBW524344:IBY524344 ILS524344:ILU524344 IVO524344:IVQ524344 JFK524344:JFM524344 JPG524344:JPI524344 JZC524344:JZE524344 KIY524344:KJA524344 KSU524344:KSW524344 LCQ524344:LCS524344 LMM524344:LMO524344 LWI524344:LWK524344 MGE524344:MGG524344 MQA524344:MQC524344 MZW524344:MZY524344 NJS524344:NJU524344 NTO524344:NTQ524344 ODK524344:ODM524344 ONG524344:ONI524344 OXC524344:OXE524344 PGY524344:PHA524344 PQU524344:PQW524344 QAQ524344:QAS524344 QKM524344:QKO524344 QUI524344:QUK524344 REE524344:REG524344 ROA524344:ROC524344 RXW524344:RXY524344 SHS524344:SHU524344 SRO524344:SRQ524344 TBK524344:TBM524344 TLG524344:TLI524344 TVC524344:TVE524344 UEY524344:UFA524344 UOU524344:UOW524344 UYQ524344:UYS524344 VIM524344:VIO524344 VSI524344:VSK524344 WCE524344:WCG524344 WMA524344:WMC524344 WVW524344:WVY524344 O589880:Q589880 JK589880:JM589880 TG589880:TI589880 ADC589880:ADE589880 AMY589880:ANA589880 AWU589880:AWW589880 BGQ589880:BGS589880 BQM589880:BQO589880 CAI589880:CAK589880 CKE589880:CKG589880 CUA589880:CUC589880 DDW589880:DDY589880 DNS589880:DNU589880 DXO589880:DXQ589880 EHK589880:EHM589880 ERG589880:ERI589880 FBC589880:FBE589880 FKY589880:FLA589880 FUU589880:FUW589880 GEQ589880:GES589880 GOM589880:GOO589880 GYI589880:GYK589880 HIE589880:HIG589880 HSA589880:HSC589880 IBW589880:IBY589880 ILS589880:ILU589880 IVO589880:IVQ589880 JFK589880:JFM589880 JPG589880:JPI589880 JZC589880:JZE589880 KIY589880:KJA589880 KSU589880:KSW589880 LCQ589880:LCS589880 LMM589880:LMO589880 LWI589880:LWK589880 MGE589880:MGG589880 MQA589880:MQC589880 MZW589880:MZY589880 NJS589880:NJU589880 NTO589880:NTQ589880 ODK589880:ODM589880 ONG589880:ONI589880 OXC589880:OXE589880 PGY589880:PHA589880 PQU589880:PQW589880 QAQ589880:QAS589880 QKM589880:QKO589880 QUI589880:QUK589880 REE589880:REG589880 ROA589880:ROC589880 RXW589880:RXY589880 SHS589880:SHU589880 SRO589880:SRQ589880 TBK589880:TBM589880 TLG589880:TLI589880 TVC589880:TVE589880 UEY589880:UFA589880 UOU589880:UOW589880 UYQ589880:UYS589880 VIM589880:VIO589880 VSI589880:VSK589880 WCE589880:WCG589880 WMA589880:WMC589880 WVW589880:WVY589880 O655416:Q655416 JK655416:JM655416 TG655416:TI655416 ADC655416:ADE655416 AMY655416:ANA655416 AWU655416:AWW655416 BGQ655416:BGS655416 BQM655416:BQO655416 CAI655416:CAK655416 CKE655416:CKG655416 CUA655416:CUC655416 DDW655416:DDY655416 DNS655416:DNU655416 DXO655416:DXQ655416 EHK655416:EHM655416 ERG655416:ERI655416 FBC655416:FBE655416 FKY655416:FLA655416 FUU655416:FUW655416 GEQ655416:GES655416 GOM655416:GOO655416 GYI655416:GYK655416 HIE655416:HIG655416 HSA655416:HSC655416 IBW655416:IBY655416 ILS655416:ILU655416 IVO655416:IVQ655416 JFK655416:JFM655416 JPG655416:JPI655416 JZC655416:JZE655416 KIY655416:KJA655416 KSU655416:KSW655416 LCQ655416:LCS655416 LMM655416:LMO655416 LWI655416:LWK655416 MGE655416:MGG655416 MQA655416:MQC655416 MZW655416:MZY655416 NJS655416:NJU655416 NTO655416:NTQ655416 ODK655416:ODM655416 ONG655416:ONI655416 OXC655416:OXE655416 PGY655416:PHA655416 PQU655416:PQW655416 QAQ655416:QAS655416 QKM655416:QKO655416 QUI655416:QUK655416 REE655416:REG655416 ROA655416:ROC655416 RXW655416:RXY655416 SHS655416:SHU655416 SRO655416:SRQ655416 TBK655416:TBM655416 TLG655416:TLI655416 TVC655416:TVE655416 UEY655416:UFA655416 UOU655416:UOW655416 UYQ655416:UYS655416 VIM655416:VIO655416 VSI655416:VSK655416 WCE655416:WCG655416 WMA655416:WMC655416 WVW655416:WVY655416 O720952:Q720952 JK720952:JM720952 TG720952:TI720952 ADC720952:ADE720952 AMY720952:ANA720952 AWU720952:AWW720952 BGQ720952:BGS720952 BQM720952:BQO720952 CAI720952:CAK720952 CKE720952:CKG720952 CUA720952:CUC720952 DDW720952:DDY720952 DNS720952:DNU720952 DXO720952:DXQ720952 EHK720952:EHM720952 ERG720952:ERI720952 FBC720952:FBE720952 FKY720952:FLA720952 FUU720952:FUW720952 GEQ720952:GES720952 GOM720952:GOO720952 GYI720952:GYK720952 HIE720952:HIG720952 HSA720952:HSC720952 IBW720952:IBY720952 ILS720952:ILU720952 IVO720952:IVQ720952 JFK720952:JFM720952 JPG720952:JPI720952 JZC720952:JZE720952 KIY720952:KJA720952 KSU720952:KSW720952 LCQ720952:LCS720952 LMM720952:LMO720952 LWI720952:LWK720952 MGE720952:MGG720952 MQA720952:MQC720952 MZW720952:MZY720952 NJS720952:NJU720952 NTO720952:NTQ720952 ODK720952:ODM720952 ONG720952:ONI720952 OXC720952:OXE720952 PGY720952:PHA720952 PQU720952:PQW720952 QAQ720952:QAS720952 QKM720952:QKO720952 QUI720952:QUK720952 REE720952:REG720952 ROA720952:ROC720952 RXW720952:RXY720952 SHS720952:SHU720952 SRO720952:SRQ720952 TBK720952:TBM720952 TLG720952:TLI720952 TVC720952:TVE720952 UEY720952:UFA720952 UOU720952:UOW720952 UYQ720952:UYS720952 VIM720952:VIO720952 VSI720952:VSK720952 WCE720952:WCG720952 WMA720952:WMC720952 WVW720952:WVY720952 O786488:Q786488 JK786488:JM786488 TG786488:TI786488 ADC786488:ADE786488 AMY786488:ANA786488 AWU786488:AWW786488 BGQ786488:BGS786488 BQM786488:BQO786488 CAI786488:CAK786488 CKE786488:CKG786488 CUA786488:CUC786488 DDW786488:DDY786488 DNS786488:DNU786488 DXO786488:DXQ786488 EHK786488:EHM786488 ERG786488:ERI786488 FBC786488:FBE786488 FKY786488:FLA786488 FUU786488:FUW786488 GEQ786488:GES786488 GOM786488:GOO786488 GYI786488:GYK786488 HIE786488:HIG786488 HSA786488:HSC786488 IBW786488:IBY786488 ILS786488:ILU786488 IVO786488:IVQ786488 JFK786488:JFM786488 JPG786488:JPI786488 JZC786488:JZE786488 KIY786488:KJA786488 KSU786488:KSW786488 LCQ786488:LCS786488 LMM786488:LMO786488 LWI786488:LWK786488 MGE786488:MGG786488 MQA786488:MQC786488 MZW786488:MZY786488 NJS786488:NJU786488 NTO786488:NTQ786488 ODK786488:ODM786488 ONG786488:ONI786488 OXC786488:OXE786488 PGY786488:PHA786488 PQU786488:PQW786488 QAQ786488:QAS786488 QKM786488:QKO786488 QUI786488:QUK786488 REE786488:REG786488 ROA786488:ROC786488 RXW786488:RXY786488 SHS786488:SHU786488 SRO786488:SRQ786488 TBK786488:TBM786488 TLG786488:TLI786488 TVC786488:TVE786488 UEY786488:UFA786488 UOU786488:UOW786488 UYQ786488:UYS786488 VIM786488:VIO786488 VSI786488:VSK786488 WCE786488:WCG786488 WMA786488:WMC786488 WVW786488:WVY786488 O852024:Q852024 JK852024:JM852024 TG852024:TI852024 ADC852024:ADE852024 AMY852024:ANA852024 AWU852024:AWW852024 BGQ852024:BGS852024 BQM852024:BQO852024 CAI852024:CAK852024 CKE852024:CKG852024 CUA852024:CUC852024 DDW852024:DDY852024 DNS852024:DNU852024 DXO852024:DXQ852024 EHK852024:EHM852024 ERG852024:ERI852024 FBC852024:FBE852024 FKY852024:FLA852024 FUU852024:FUW852024 GEQ852024:GES852024 GOM852024:GOO852024 GYI852024:GYK852024 HIE852024:HIG852024 HSA852024:HSC852024 IBW852024:IBY852024 ILS852024:ILU852024 IVO852024:IVQ852024 JFK852024:JFM852024 JPG852024:JPI852024 JZC852024:JZE852024 KIY852024:KJA852024 KSU852024:KSW852024 LCQ852024:LCS852024 LMM852024:LMO852024 LWI852024:LWK852024 MGE852024:MGG852024 MQA852024:MQC852024 MZW852024:MZY852024 NJS852024:NJU852024 NTO852024:NTQ852024 ODK852024:ODM852024 ONG852024:ONI852024 OXC852024:OXE852024 PGY852024:PHA852024 PQU852024:PQW852024 QAQ852024:QAS852024 QKM852024:QKO852024 QUI852024:QUK852024 REE852024:REG852024 ROA852024:ROC852024 RXW852024:RXY852024 SHS852024:SHU852024 SRO852024:SRQ852024 TBK852024:TBM852024 TLG852024:TLI852024 TVC852024:TVE852024 UEY852024:UFA852024 UOU852024:UOW852024 UYQ852024:UYS852024 VIM852024:VIO852024 VSI852024:VSK852024 WCE852024:WCG852024 WMA852024:WMC852024 WVW852024:WVY852024 O917560:Q917560 JK917560:JM917560 TG917560:TI917560 ADC917560:ADE917560 AMY917560:ANA917560 AWU917560:AWW917560 BGQ917560:BGS917560 BQM917560:BQO917560 CAI917560:CAK917560 CKE917560:CKG917560 CUA917560:CUC917560 DDW917560:DDY917560 DNS917560:DNU917560 DXO917560:DXQ917560 EHK917560:EHM917560 ERG917560:ERI917560 FBC917560:FBE917560 FKY917560:FLA917560 FUU917560:FUW917560 GEQ917560:GES917560 GOM917560:GOO917560 GYI917560:GYK917560 HIE917560:HIG917560 HSA917560:HSC917560 IBW917560:IBY917560 ILS917560:ILU917560 IVO917560:IVQ917560 JFK917560:JFM917560 JPG917560:JPI917560 JZC917560:JZE917560 KIY917560:KJA917560 KSU917560:KSW917560 LCQ917560:LCS917560 LMM917560:LMO917560 LWI917560:LWK917560 MGE917560:MGG917560 MQA917560:MQC917560 MZW917560:MZY917560 NJS917560:NJU917560 NTO917560:NTQ917560 ODK917560:ODM917560 ONG917560:ONI917560 OXC917560:OXE917560 PGY917560:PHA917560 PQU917560:PQW917560 QAQ917560:QAS917560 QKM917560:QKO917560 QUI917560:QUK917560 REE917560:REG917560 ROA917560:ROC917560 RXW917560:RXY917560 SHS917560:SHU917560 SRO917560:SRQ917560 TBK917560:TBM917560 TLG917560:TLI917560 TVC917560:TVE917560 UEY917560:UFA917560 UOU917560:UOW917560 UYQ917560:UYS917560 VIM917560:VIO917560 VSI917560:VSK917560 WCE917560:WCG917560 WMA917560:WMC917560 WVW917560:WVY917560 O983096:Q983096 JK983096:JM983096 TG983096:TI983096 ADC983096:ADE983096 AMY983096:ANA983096 AWU983096:AWW983096 BGQ983096:BGS983096 BQM983096:BQO983096 CAI983096:CAK983096 CKE983096:CKG983096 CUA983096:CUC983096 DDW983096:DDY983096 DNS983096:DNU983096 DXO983096:DXQ983096 EHK983096:EHM983096 ERG983096:ERI983096 FBC983096:FBE983096 FKY983096:FLA983096 FUU983096:FUW983096 GEQ983096:GES983096 GOM983096:GOO983096 GYI983096:GYK983096 HIE983096:HIG983096 HSA983096:HSC983096 IBW983096:IBY983096 ILS983096:ILU983096 IVO983096:IVQ983096 JFK983096:JFM983096 JPG983096:JPI983096 JZC983096:JZE983096 KIY983096:KJA983096 KSU983096:KSW983096 LCQ983096:LCS983096 LMM983096:LMO983096 LWI983096:LWK983096 MGE983096:MGG983096 MQA983096:MQC983096 MZW983096:MZY983096 NJS983096:NJU983096 NTO983096:NTQ983096 ODK983096:ODM983096 ONG983096:ONI983096 OXC983096:OXE983096 PGY983096:PHA983096 PQU983096:PQW983096 QAQ983096:QAS983096 QKM983096:QKO983096 QUI983096:QUK983096 REE983096:REG983096 ROA983096:ROC983096 RXW983096:RXY983096 SHS983096:SHU983096 SRO983096:SRQ983096 TBK983096:TBM983096 TLG983096:TLI983096 TVC983096:TVE983096 UEY983096:UFA983096 UOU983096:UOW983096 UYQ983096:UYS983096 VIM983096:VIO983096 VSI983096:VSK983096 WCE983096:WCG983096 WMA983096:WMC983096 WVW983096:WVY983096" xr:uid="{00000000-0002-0000-0E00-000002000000}">
      <formula1>"－,□,■"</formula1>
    </dataValidation>
  </dataValidations>
  <pageMargins left="0.59055118110236227" right="0.31496062992125984" top="0.51181102362204722" bottom="0.59055118110236227" header="0.51181102362204722" footer="0.19685039370078741"/>
  <pageSetup paperSize="9" scale="95" orientation="portrait" verticalDpi="1200" r:id="rId1"/>
  <headerFooter alignWithMargins="0">
    <oddFooter xml:space="preserve">&amp;R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9C5FA7-1345-48FB-9597-AF5A2F1C0F72}">
  <sheetPr>
    <tabColor rgb="FFFF0000"/>
  </sheetPr>
  <dimension ref="B1:AW64"/>
  <sheetViews>
    <sheetView showGridLines="0" view="pageBreakPreview" zoomScale="115" zoomScaleNormal="100" zoomScaleSheetLayoutView="115" workbookViewId="0">
      <pane ySplit="7" topLeftCell="A8" activePane="bottomLeft" state="frozen"/>
      <selection activeCell="B52" sqref="B52"/>
      <selection pane="bottomLeft" activeCell="B52" sqref="B52"/>
    </sheetView>
  </sheetViews>
  <sheetFormatPr defaultColWidth="1.625" defaultRowHeight="18" customHeight="1" x14ac:dyDescent="0.15"/>
  <cols>
    <col min="1" max="1" width="1.625" style="226"/>
    <col min="2" max="7" width="1.625" style="226" customWidth="1"/>
    <col min="8" max="8" width="3.625" style="226" customWidth="1"/>
    <col min="9" max="11" width="1.625" style="226" customWidth="1"/>
    <col min="12" max="12" width="3.625" style="226" customWidth="1"/>
    <col min="13" max="13" width="1.625" style="226" customWidth="1"/>
    <col min="14" max="14" width="3.625" style="226" customWidth="1"/>
    <col min="15" max="16" width="1.625" style="226" customWidth="1"/>
    <col min="17" max="17" width="3.625" style="226" customWidth="1"/>
    <col min="18" max="19" width="1.625" style="226" customWidth="1"/>
    <col min="20" max="20" width="3.625" style="226" customWidth="1"/>
    <col min="21" max="22" width="1.625" style="226" customWidth="1"/>
    <col min="23" max="23" width="3.625" style="226" customWidth="1"/>
    <col min="24" max="25" width="1.625" style="226" customWidth="1"/>
    <col min="26" max="26" width="3.625" style="226" customWidth="1"/>
    <col min="27" max="28" width="1.625" style="226" customWidth="1"/>
    <col min="29" max="29" width="3.625" style="226" customWidth="1"/>
    <col min="30" max="31" width="1.625" style="226" customWidth="1"/>
    <col min="32" max="32" width="3.625" style="226" customWidth="1"/>
    <col min="33" max="34" width="1.625" style="226" customWidth="1"/>
    <col min="35" max="35" width="3.625" style="226" customWidth="1"/>
    <col min="36" max="37" width="1.625" style="226" customWidth="1"/>
    <col min="38" max="38" width="3.625" style="226" customWidth="1"/>
    <col min="39" max="47" width="1.625" style="226" customWidth="1"/>
    <col min="48" max="49" width="5.375" style="226" customWidth="1"/>
    <col min="50" max="260" width="1.625" style="226"/>
    <col min="261" max="266" width="1.625" style="226" customWidth="1"/>
    <col min="267" max="267" width="3.625" style="226" customWidth="1"/>
    <col min="268" max="270" width="1.625" style="226" customWidth="1"/>
    <col min="271" max="271" width="3.625" style="226" customWidth="1"/>
    <col min="272" max="272" width="1.625" style="226" customWidth="1"/>
    <col min="273" max="273" width="3.625" style="226" customWidth="1"/>
    <col min="274" max="275" width="1.625" style="226" customWidth="1"/>
    <col min="276" max="276" width="3.625" style="226" customWidth="1"/>
    <col min="277" max="278" width="1.625" style="226" customWidth="1"/>
    <col min="279" max="279" width="3.625" style="226" customWidth="1"/>
    <col min="280" max="281" width="1.625" style="226" customWidth="1"/>
    <col min="282" max="282" width="3.625" style="226" customWidth="1"/>
    <col min="283" max="284" width="1.625" style="226" customWidth="1"/>
    <col min="285" max="285" width="3.625" style="226" customWidth="1"/>
    <col min="286" max="287" width="1.625" style="226" customWidth="1"/>
    <col min="288" max="288" width="3.625" style="226" customWidth="1"/>
    <col min="289" max="290" width="1.625" style="226" customWidth="1"/>
    <col min="291" max="291" width="3.625" style="226" customWidth="1"/>
    <col min="292" max="293" width="1.625" style="226" customWidth="1"/>
    <col min="294" max="294" width="3.625" style="226" customWidth="1"/>
    <col min="295" max="303" width="1.625" style="226" customWidth="1"/>
    <col min="304" max="305" width="5.375" style="226" customWidth="1"/>
    <col min="306" max="516" width="1.625" style="226"/>
    <col min="517" max="522" width="1.625" style="226" customWidth="1"/>
    <col min="523" max="523" width="3.625" style="226" customWidth="1"/>
    <col min="524" max="526" width="1.625" style="226" customWidth="1"/>
    <col min="527" max="527" width="3.625" style="226" customWidth="1"/>
    <col min="528" max="528" width="1.625" style="226" customWidth="1"/>
    <col min="529" max="529" width="3.625" style="226" customWidth="1"/>
    <col min="530" max="531" width="1.625" style="226" customWidth="1"/>
    <col min="532" max="532" width="3.625" style="226" customWidth="1"/>
    <col min="533" max="534" width="1.625" style="226" customWidth="1"/>
    <col min="535" max="535" width="3.625" style="226" customWidth="1"/>
    <col min="536" max="537" width="1.625" style="226" customWidth="1"/>
    <col min="538" max="538" width="3.625" style="226" customWidth="1"/>
    <col min="539" max="540" width="1.625" style="226" customWidth="1"/>
    <col min="541" max="541" width="3.625" style="226" customWidth="1"/>
    <col min="542" max="543" width="1.625" style="226" customWidth="1"/>
    <col min="544" max="544" width="3.625" style="226" customWidth="1"/>
    <col min="545" max="546" width="1.625" style="226" customWidth="1"/>
    <col min="547" max="547" width="3.625" style="226" customWidth="1"/>
    <col min="548" max="549" width="1.625" style="226" customWidth="1"/>
    <col min="550" max="550" width="3.625" style="226" customWidth="1"/>
    <col min="551" max="559" width="1.625" style="226" customWidth="1"/>
    <col min="560" max="561" width="5.375" style="226" customWidth="1"/>
    <col min="562" max="772" width="1.625" style="226"/>
    <col min="773" max="778" width="1.625" style="226" customWidth="1"/>
    <col min="779" max="779" width="3.625" style="226" customWidth="1"/>
    <col min="780" max="782" width="1.625" style="226" customWidth="1"/>
    <col min="783" max="783" width="3.625" style="226" customWidth="1"/>
    <col min="784" max="784" width="1.625" style="226" customWidth="1"/>
    <col min="785" max="785" width="3.625" style="226" customWidth="1"/>
    <col min="786" max="787" width="1.625" style="226" customWidth="1"/>
    <col min="788" max="788" width="3.625" style="226" customWidth="1"/>
    <col min="789" max="790" width="1.625" style="226" customWidth="1"/>
    <col min="791" max="791" width="3.625" style="226" customWidth="1"/>
    <col min="792" max="793" width="1.625" style="226" customWidth="1"/>
    <col min="794" max="794" width="3.625" style="226" customWidth="1"/>
    <col min="795" max="796" width="1.625" style="226" customWidth="1"/>
    <col min="797" max="797" width="3.625" style="226" customWidth="1"/>
    <col min="798" max="799" width="1.625" style="226" customWidth="1"/>
    <col min="800" max="800" width="3.625" style="226" customWidth="1"/>
    <col min="801" max="802" width="1.625" style="226" customWidth="1"/>
    <col min="803" max="803" width="3.625" style="226" customWidth="1"/>
    <col min="804" max="805" width="1.625" style="226" customWidth="1"/>
    <col min="806" max="806" width="3.625" style="226" customWidth="1"/>
    <col min="807" max="815" width="1.625" style="226" customWidth="1"/>
    <col min="816" max="817" width="5.375" style="226" customWidth="1"/>
    <col min="818" max="1028" width="1.625" style="226"/>
    <col min="1029" max="1034" width="1.625" style="226" customWidth="1"/>
    <col min="1035" max="1035" width="3.625" style="226" customWidth="1"/>
    <col min="1036" max="1038" width="1.625" style="226" customWidth="1"/>
    <col min="1039" max="1039" width="3.625" style="226" customWidth="1"/>
    <col min="1040" max="1040" width="1.625" style="226" customWidth="1"/>
    <col min="1041" max="1041" width="3.625" style="226" customWidth="1"/>
    <col min="1042" max="1043" width="1.625" style="226" customWidth="1"/>
    <col min="1044" max="1044" width="3.625" style="226" customWidth="1"/>
    <col min="1045" max="1046" width="1.625" style="226" customWidth="1"/>
    <col min="1047" max="1047" width="3.625" style="226" customWidth="1"/>
    <col min="1048" max="1049" width="1.625" style="226" customWidth="1"/>
    <col min="1050" max="1050" width="3.625" style="226" customWidth="1"/>
    <col min="1051" max="1052" width="1.625" style="226" customWidth="1"/>
    <col min="1053" max="1053" width="3.625" style="226" customWidth="1"/>
    <col min="1054" max="1055" width="1.625" style="226" customWidth="1"/>
    <col min="1056" max="1056" width="3.625" style="226" customWidth="1"/>
    <col min="1057" max="1058" width="1.625" style="226" customWidth="1"/>
    <col min="1059" max="1059" width="3.625" style="226" customWidth="1"/>
    <col min="1060" max="1061" width="1.625" style="226" customWidth="1"/>
    <col min="1062" max="1062" width="3.625" style="226" customWidth="1"/>
    <col min="1063" max="1071" width="1.625" style="226" customWidth="1"/>
    <col min="1072" max="1073" width="5.375" style="226" customWidth="1"/>
    <col min="1074" max="1284" width="1.625" style="226"/>
    <col min="1285" max="1290" width="1.625" style="226" customWidth="1"/>
    <col min="1291" max="1291" width="3.625" style="226" customWidth="1"/>
    <col min="1292" max="1294" width="1.625" style="226" customWidth="1"/>
    <col min="1295" max="1295" width="3.625" style="226" customWidth="1"/>
    <col min="1296" max="1296" width="1.625" style="226" customWidth="1"/>
    <col min="1297" max="1297" width="3.625" style="226" customWidth="1"/>
    <col min="1298" max="1299" width="1.625" style="226" customWidth="1"/>
    <col min="1300" max="1300" width="3.625" style="226" customWidth="1"/>
    <col min="1301" max="1302" width="1.625" style="226" customWidth="1"/>
    <col min="1303" max="1303" width="3.625" style="226" customWidth="1"/>
    <col min="1304" max="1305" width="1.625" style="226" customWidth="1"/>
    <col min="1306" max="1306" width="3.625" style="226" customWidth="1"/>
    <col min="1307" max="1308" width="1.625" style="226" customWidth="1"/>
    <col min="1309" max="1309" width="3.625" style="226" customWidth="1"/>
    <col min="1310" max="1311" width="1.625" style="226" customWidth="1"/>
    <col min="1312" max="1312" width="3.625" style="226" customWidth="1"/>
    <col min="1313" max="1314" width="1.625" style="226" customWidth="1"/>
    <col min="1315" max="1315" width="3.625" style="226" customWidth="1"/>
    <col min="1316" max="1317" width="1.625" style="226" customWidth="1"/>
    <col min="1318" max="1318" width="3.625" style="226" customWidth="1"/>
    <col min="1319" max="1327" width="1.625" style="226" customWidth="1"/>
    <col min="1328" max="1329" width="5.375" style="226" customWidth="1"/>
    <col min="1330" max="1540" width="1.625" style="226"/>
    <col min="1541" max="1546" width="1.625" style="226" customWidth="1"/>
    <col min="1547" max="1547" width="3.625" style="226" customWidth="1"/>
    <col min="1548" max="1550" width="1.625" style="226" customWidth="1"/>
    <col min="1551" max="1551" width="3.625" style="226" customWidth="1"/>
    <col min="1552" max="1552" width="1.625" style="226" customWidth="1"/>
    <col min="1553" max="1553" width="3.625" style="226" customWidth="1"/>
    <col min="1554" max="1555" width="1.625" style="226" customWidth="1"/>
    <col min="1556" max="1556" width="3.625" style="226" customWidth="1"/>
    <col min="1557" max="1558" width="1.625" style="226" customWidth="1"/>
    <col min="1559" max="1559" width="3.625" style="226" customWidth="1"/>
    <col min="1560" max="1561" width="1.625" style="226" customWidth="1"/>
    <col min="1562" max="1562" width="3.625" style="226" customWidth="1"/>
    <col min="1563" max="1564" width="1.625" style="226" customWidth="1"/>
    <col min="1565" max="1565" width="3.625" style="226" customWidth="1"/>
    <col min="1566" max="1567" width="1.625" style="226" customWidth="1"/>
    <col min="1568" max="1568" width="3.625" style="226" customWidth="1"/>
    <col min="1569" max="1570" width="1.625" style="226" customWidth="1"/>
    <col min="1571" max="1571" width="3.625" style="226" customWidth="1"/>
    <col min="1572" max="1573" width="1.625" style="226" customWidth="1"/>
    <col min="1574" max="1574" width="3.625" style="226" customWidth="1"/>
    <col min="1575" max="1583" width="1.625" style="226" customWidth="1"/>
    <col min="1584" max="1585" width="5.375" style="226" customWidth="1"/>
    <col min="1586" max="1796" width="1.625" style="226"/>
    <col min="1797" max="1802" width="1.625" style="226" customWidth="1"/>
    <col min="1803" max="1803" width="3.625" style="226" customWidth="1"/>
    <col min="1804" max="1806" width="1.625" style="226" customWidth="1"/>
    <col min="1807" max="1807" width="3.625" style="226" customWidth="1"/>
    <col min="1808" max="1808" width="1.625" style="226" customWidth="1"/>
    <col min="1809" max="1809" width="3.625" style="226" customWidth="1"/>
    <col min="1810" max="1811" width="1.625" style="226" customWidth="1"/>
    <col min="1812" max="1812" width="3.625" style="226" customWidth="1"/>
    <col min="1813" max="1814" width="1.625" style="226" customWidth="1"/>
    <col min="1815" max="1815" width="3.625" style="226" customWidth="1"/>
    <col min="1816" max="1817" width="1.625" style="226" customWidth="1"/>
    <col min="1818" max="1818" width="3.625" style="226" customWidth="1"/>
    <col min="1819" max="1820" width="1.625" style="226" customWidth="1"/>
    <col min="1821" max="1821" width="3.625" style="226" customWidth="1"/>
    <col min="1822" max="1823" width="1.625" style="226" customWidth="1"/>
    <col min="1824" max="1824" width="3.625" style="226" customWidth="1"/>
    <col min="1825" max="1826" width="1.625" style="226" customWidth="1"/>
    <col min="1827" max="1827" width="3.625" style="226" customWidth="1"/>
    <col min="1828" max="1829" width="1.625" style="226" customWidth="1"/>
    <col min="1830" max="1830" width="3.625" style="226" customWidth="1"/>
    <col min="1831" max="1839" width="1.625" style="226" customWidth="1"/>
    <col min="1840" max="1841" width="5.375" style="226" customWidth="1"/>
    <col min="1842" max="2052" width="1.625" style="226"/>
    <col min="2053" max="2058" width="1.625" style="226" customWidth="1"/>
    <col min="2059" max="2059" width="3.625" style="226" customWidth="1"/>
    <col min="2060" max="2062" width="1.625" style="226" customWidth="1"/>
    <col min="2063" max="2063" width="3.625" style="226" customWidth="1"/>
    <col min="2064" max="2064" width="1.625" style="226" customWidth="1"/>
    <col min="2065" max="2065" width="3.625" style="226" customWidth="1"/>
    <col min="2066" max="2067" width="1.625" style="226" customWidth="1"/>
    <col min="2068" max="2068" width="3.625" style="226" customWidth="1"/>
    <col min="2069" max="2070" width="1.625" style="226" customWidth="1"/>
    <col min="2071" max="2071" width="3.625" style="226" customWidth="1"/>
    <col min="2072" max="2073" width="1.625" style="226" customWidth="1"/>
    <col min="2074" max="2074" width="3.625" style="226" customWidth="1"/>
    <col min="2075" max="2076" width="1.625" style="226" customWidth="1"/>
    <col min="2077" max="2077" width="3.625" style="226" customWidth="1"/>
    <col min="2078" max="2079" width="1.625" style="226" customWidth="1"/>
    <col min="2080" max="2080" width="3.625" style="226" customWidth="1"/>
    <col min="2081" max="2082" width="1.625" style="226" customWidth="1"/>
    <col min="2083" max="2083" width="3.625" style="226" customWidth="1"/>
    <col min="2084" max="2085" width="1.625" style="226" customWidth="1"/>
    <col min="2086" max="2086" width="3.625" style="226" customWidth="1"/>
    <col min="2087" max="2095" width="1.625" style="226" customWidth="1"/>
    <col min="2096" max="2097" width="5.375" style="226" customWidth="1"/>
    <col min="2098" max="2308" width="1.625" style="226"/>
    <col min="2309" max="2314" width="1.625" style="226" customWidth="1"/>
    <col min="2315" max="2315" width="3.625" style="226" customWidth="1"/>
    <col min="2316" max="2318" width="1.625" style="226" customWidth="1"/>
    <col min="2319" max="2319" width="3.625" style="226" customWidth="1"/>
    <col min="2320" max="2320" width="1.625" style="226" customWidth="1"/>
    <col min="2321" max="2321" width="3.625" style="226" customWidth="1"/>
    <col min="2322" max="2323" width="1.625" style="226" customWidth="1"/>
    <col min="2324" max="2324" width="3.625" style="226" customWidth="1"/>
    <col min="2325" max="2326" width="1.625" style="226" customWidth="1"/>
    <col min="2327" max="2327" width="3.625" style="226" customWidth="1"/>
    <col min="2328" max="2329" width="1.625" style="226" customWidth="1"/>
    <col min="2330" max="2330" width="3.625" style="226" customWidth="1"/>
    <col min="2331" max="2332" width="1.625" style="226" customWidth="1"/>
    <col min="2333" max="2333" width="3.625" style="226" customWidth="1"/>
    <col min="2334" max="2335" width="1.625" style="226" customWidth="1"/>
    <col min="2336" max="2336" width="3.625" style="226" customWidth="1"/>
    <col min="2337" max="2338" width="1.625" style="226" customWidth="1"/>
    <col min="2339" max="2339" width="3.625" style="226" customWidth="1"/>
    <col min="2340" max="2341" width="1.625" style="226" customWidth="1"/>
    <col min="2342" max="2342" width="3.625" style="226" customWidth="1"/>
    <col min="2343" max="2351" width="1.625" style="226" customWidth="1"/>
    <col min="2352" max="2353" width="5.375" style="226" customWidth="1"/>
    <col min="2354" max="2564" width="1.625" style="226"/>
    <col min="2565" max="2570" width="1.625" style="226" customWidth="1"/>
    <col min="2571" max="2571" width="3.625" style="226" customWidth="1"/>
    <col min="2572" max="2574" width="1.625" style="226" customWidth="1"/>
    <col min="2575" max="2575" width="3.625" style="226" customWidth="1"/>
    <col min="2576" max="2576" width="1.625" style="226" customWidth="1"/>
    <col min="2577" max="2577" width="3.625" style="226" customWidth="1"/>
    <col min="2578" max="2579" width="1.625" style="226" customWidth="1"/>
    <col min="2580" max="2580" width="3.625" style="226" customWidth="1"/>
    <col min="2581" max="2582" width="1.625" style="226" customWidth="1"/>
    <col min="2583" max="2583" width="3.625" style="226" customWidth="1"/>
    <col min="2584" max="2585" width="1.625" style="226" customWidth="1"/>
    <col min="2586" max="2586" width="3.625" style="226" customWidth="1"/>
    <col min="2587" max="2588" width="1.625" style="226" customWidth="1"/>
    <col min="2589" max="2589" width="3.625" style="226" customWidth="1"/>
    <col min="2590" max="2591" width="1.625" style="226" customWidth="1"/>
    <col min="2592" max="2592" width="3.625" style="226" customWidth="1"/>
    <col min="2593" max="2594" width="1.625" style="226" customWidth="1"/>
    <col min="2595" max="2595" width="3.625" style="226" customWidth="1"/>
    <col min="2596" max="2597" width="1.625" style="226" customWidth="1"/>
    <col min="2598" max="2598" width="3.625" style="226" customWidth="1"/>
    <col min="2599" max="2607" width="1.625" style="226" customWidth="1"/>
    <col min="2608" max="2609" width="5.375" style="226" customWidth="1"/>
    <col min="2610" max="2820" width="1.625" style="226"/>
    <col min="2821" max="2826" width="1.625" style="226" customWidth="1"/>
    <col min="2827" max="2827" width="3.625" style="226" customWidth="1"/>
    <col min="2828" max="2830" width="1.625" style="226" customWidth="1"/>
    <col min="2831" max="2831" width="3.625" style="226" customWidth="1"/>
    <col min="2832" max="2832" width="1.625" style="226" customWidth="1"/>
    <col min="2833" max="2833" width="3.625" style="226" customWidth="1"/>
    <col min="2834" max="2835" width="1.625" style="226" customWidth="1"/>
    <col min="2836" max="2836" width="3.625" style="226" customWidth="1"/>
    <col min="2837" max="2838" width="1.625" style="226" customWidth="1"/>
    <col min="2839" max="2839" width="3.625" style="226" customWidth="1"/>
    <col min="2840" max="2841" width="1.625" style="226" customWidth="1"/>
    <col min="2842" max="2842" width="3.625" style="226" customWidth="1"/>
    <col min="2843" max="2844" width="1.625" style="226" customWidth="1"/>
    <col min="2845" max="2845" width="3.625" style="226" customWidth="1"/>
    <col min="2846" max="2847" width="1.625" style="226" customWidth="1"/>
    <col min="2848" max="2848" width="3.625" style="226" customWidth="1"/>
    <col min="2849" max="2850" width="1.625" style="226" customWidth="1"/>
    <col min="2851" max="2851" width="3.625" style="226" customWidth="1"/>
    <col min="2852" max="2853" width="1.625" style="226" customWidth="1"/>
    <col min="2854" max="2854" width="3.625" style="226" customWidth="1"/>
    <col min="2855" max="2863" width="1.625" style="226" customWidth="1"/>
    <col min="2864" max="2865" width="5.375" style="226" customWidth="1"/>
    <col min="2866" max="3076" width="1.625" style="226"/>
    <col min="3077" max="3082" width="1.625" style="226" customWidth="1"/>
    <col min="3083" max="3083" width="3.625" style="226" customWidth="1"/>
    <col min="3084" max="3086" width="1.625" style="226" customWidth="1"/>
    <col min="3087" max="3087" width="3.625" style="226" customWidth="1"/>
    <col min="3088" max="3088" width="1.625" style="226" customWidth="1"/>
    <col min="3089" max="3089" width="3.625" style="226" customWidth="1"/>
    <col min="3090" max="3091" width="1.625" style="226" customWidth="1"/>
    <col min="3092" max="3092" width="3.625" style="226" customWidth="1"/>
    <col min="3093" max="3094" width="1.625" style="226" customWidth="1"/>
    <col min="3095" max="3095" width="3.625" style="226" customWidth="1"/>
    <col min="3096" max="3097" width="1.625" style="226" customWidth="1"/>
    <col min="3098" max="3098" width="3.625" style="226" customWidth="1"/>
    <col min="3099" max="3100" width="1.625" style="226" customWidth="1"/>
    <col min="3101" max="3101" width="3.625" style="226" customWidth="1"/>
    <col min="3102" max="3103" width="1.625" style="226" customWidth="1"/>
    <col min="3104" max="3104" width="3.625" style="226" customWidth="1"/>
    <col min="3105" max="3106" width="1.625" style="226" customWidth="1"/>
    <col min="3107" max="3107" width="3.625" style="226" customWidth="1"/>
    <col min="3108" max="3109" width="1.625" style="226" customWidth="1"/>
    <col min="3110" max="3110" width="3.625" style="226" customWidth="1"/>
    <col min="3111" max="3119" width="1.625" style="226" customWidth="1"/>
    <col min="3120" max="3121" width="5.375" style="226" customWidth="1"/>
    <col min="3122" max="3332" width="1.625" style="226"/>
    <col min="3333" max="3338" width="1.625" style="226" customWidth="1"/>
    <col min="3339" max="3339" width="3.625" style="226" customWidth="1"/>
    <col min="3340" max="3342" width="1.625" style="226" customWidth="1"/>
    <col min="3343" max="3343" width="3.625" style="226" customWidth="1"/>
    <col min="3344" max="3344" width="1.625" style="226" customWidth="1"/>
    <col min="3345" max="3345" width="3.625" style="226" customWidth="1"/>
    <col min="3346" max="3347" width="1.625" style="226" customWidth="1"/>
    <col min="3348" max="3348" width="3.625" style="226" customWidth="1"/>
    <col min="3349" max="3350" width="1.625" style="226" customWidth="1"/>
    <col min="3351" max="3351" width="3.625" style="226" customWidth="1"/>
    <col min="3352" max="3353" width="1.625" style="226" customWidth="1"/>
    <col min="3354" max="3354" width="3.625" style="226" customWidth="1"/>
    <col min="3355" max="3356" width="1.625" style="226" customWidth="1"/>
    <col min="3357" max="3357" width="3.625" style="226" customWidth="1"/>
    <col min="3358" max="3359" width="1.625" style="226" customWidth="1"/>
    <col min="3360" max="3360" width="3.625" style="226" customWidth="1"/>
    <col min="3361" max="3362" width="1.625" style="226" customWidth="1"/>
    <col min="3363" max="3363" width="3.625" style="226" customWidth="1"/>
    <col min="3364" max="3365" width="1.625" style="226" customWidth="1"/>
    <col min="3366" max="3366" width="3.625" style="226" customWidth="1"/>
    <col min="3367" max="3375" width="1.625" style="226" customWidth="1"/>
    <col min="3376" max="3377" width="5.375" style="226" customWidth="1"/>
    <col min="3378" max="3588" width="1.625" style="226"/>
    <col min="3589" max="3594" width="1.625" style="226" customWidth="1"/>
    <col min="3595" max="3595" width="3.625" style="226" customWidth="1"/>
    <col min="3596" max="3598" width="1.625" style="226" customWidth="1"/>
    <col min="3599" max="3599" width="3.625" style="226" customWidth="1"/>
    <col min="3600" max="3600" width="1.625" style="226" customWidth="1"/>
    <col min="3601" max="3601" width="3.625" style="226" customWidth="1"/>
    <col min="3602" max="3603" width="1.625" style="226" customWidth="1"/>
    <col min="3604" max="3604" width="3.625" style="226" customWidth="1"/>
    <col min="3605" max="3606" width="1.625" style="226" customWidth="1"/>
    <col min="3607" max="3607" width="3.625" style="226" customWidth="1"/>
    <col min="3608" max="3609" width="1.625" style="226" customWidth="1"/>
    <col min="3610" max="3610" width="3.625" style="226" customWidth="1"/>
    <col min="3611" max="3612" width="1.625" style="226" customWidth="1"/>
    <col min="3613" max="3613" width="3.625" style="226" customWidth="1"/>
    <col min="3614" max="3615" width="1.625" style="226" customWidth="1"/>
    <col min="3616" max="3616" width="3.625" style="226" customWidth="1"/>
    <col min="3617" max="3618" width="1.625" style="226" customWidth="1"/>
    <col min="3619" max="3619" width="3.625" style="226" customWidth="1"/>
    <col min="3620" max="3621" width="1.625" style="226" customWidth="1"/>
    <col min="3622" max="3622" width="3.625" style="226" customWidth="1"/>
    <col min="3623" max="3631" width="1.625" style="226" customWidth="1"/>
    <col min="3632" max="3633" width="5.375" style="226" customWidth="1"/>
    <col min="3634" max="3844" width="1.625" style="226"/>
    <col min="3845" max="3850" width="1.625" style="226" customWidth="1"/>
    <col min="3851" max="3851" width="3.625" style="226" customWidth="1"/>
    <col min="3852" max="3854" width="1.625" style="226" customWidth="1"/>
    <col min="3855" max="3855" width="3.625" style="226" customWidth="1"/>
    <col min="3856" max="3856" width="1.625" style="226" customWidth="1"/>
    <col min="3857" max="3857" width="3.625" style="226" customWidth="1"/>
    <col min="3858" max="3859" width="1.625" style="226" customWidth="1"/>
    <col min="3860" max="3860" width="3.625" style="226" customWidth="1"/>
    <col min="3861" max="3862" width="1.625" style="226" customWidth="1"/>
    <col min="3863" max="3863" width="3.625" style="226" customWidth="1"/>
    <col min="3864" max="3865" width="1.625" style="226" customWidth="1"/>
    <col min="3866" max="3866" width="3.625" style="226" customWidth="1"/>
    <col min="3867" max="3868" width="1.625" style="226" customWidth="1"/>
    <col min="3869" max="3869" width="3.625" style="226" customWidth="1"/>
    <col min="3870" max="3871" width="1.625" style="226" customWidth="1"/>
    <col min="3872" max="3872" width="3.625" style="226" customWidth="1"/>
    <col min="3873" max="3874" width="1.625" style="226" customWidth="1"/>
    <col min="3875" max="3875" width="3.625" style="226" customWidth="1"/>
    <col min="3876" max="3877" width="1.625" style="226" customWidth="1"/>
    <col min="3878" max="3878" width="3.625" style="226" customWidth="1"/>
    <col min="3879" max="3887" width="1.625" style="226" customWidth="1"/>
    <col min="3888" max="3889" width="5.375" style="226" customWidth="1"/>
    <col min="3890" max="4100" width="1.625" style="226"/>
    <col min="4101" max="4106" width="1.625" style="226" customWidth="1"/>
    <col min="4107" max="4107" width="3.625" style="226" customWidth="1"/>
    <col min="4108" max="4110" width="1.625" style="226" customWidth="1"/>
    <col min="4111" max="4111" width="3.625" style="226" customWidth="1"/>
    <col min="4112" max="4112" width="1.625" style="226" customWidth="1"/>
    <col min="4113" max="4113" width="3.625" style="226" customWidth="1"/>
    <col min="4114" max="4115" width="1.625" style="226" customWidth="1"/>
    <col min="4116" max="4116" width="3.625" style="226" customWidth="1"/>
    <col min="4117" max="4118" width="1.625" style="226" customWidth="1"/>
    <col min="4119" max="4119" width="3.625" style="226" customWidth="1"/>
    <col min="4120" max="4121" width="1.625" style="226" customWidth="1"/>
    <col min="4122" max="4122" width="3.625" style="226" customWidth="1"/>
    <col min="4123" max="4124" width="1.625" style="226" customWidth="1"/>
    <col min="4125" max="4125" width="3.625" style="226" customWidth="1"/>
    <col min="4126" max="4127" width="1.625" style="226" customWidth="1"/>
    <col min="4128" max="4128" width="3.625" style="226" customWidth="1"/>
    <col min="4129" max="4130" width="1.625" style="226" customWidth="1"/>
    <col min="4131" max="4131" width="3.625" style="226" customWidth="1"/>
    <col min="4132" max="4133" width="1.625" style="226" customWidth="1"/>
    <col min="4134" max="4134" width="3.625" style="226" customWidth="1"/>
    <col min="4135" max="4143" width="1.625" style="226" customWidth="1"/>
    <col min="4144" max="4145" width="5.375" style="226" customWidth="1"/>
    <col min="4146" max="4356" width="1.625" style="226"/>
    <col min="4357" max="4362" width="1.625" style="226" customWidth="1"/>
    <col min="4363" max="4363" width="3.625" style="226" customWidth="1"/>
    <col min="4364" max="4366" width="1.625" style="226" customWidth="1"/>
    <col min="4367" max="4367" width="3.625" style="226" customWidth="1"/>
    <col min="4368" max="4368" width="1.625" style="226" customWidth="1"/>
    <col min="4369" max="4369" width="3.625" style="226" customWidth="1"/>
    <col min="4370" max="4371" width="1.625" style="226" customWidth="1"/>
    <col min="4372" max="4372" width="3.625" style="226" customWidth="1"/>
    <col min="4373" max="4374" width="1.625" style="226" customWidth="1"/>
    <col min="4375" max="4375" width="3.625" style="226" customWidth="1"/>
    <col min="4376" max="4377" width="1.625" style="226" customWidth="1"/>
    <col min="4378" max="4378" width="3.625" style="226" customWidth="1"/>
    <col min="4379" max="4380" width="1.625" style="226" customWidth="1"/>
    <col min="4381" max="4381" width="3.625" style="226" customWidth="1"/>
    <col min="4382" max="4383" width="1.625" style="226" customWidth="1"/>
    <col min="4384" max="4384" width="3.625" style="226" customWidth="1"/>
    <col min="4385" max="4386" width="1.625" style="226" customWidth="1"/>
    <col min="4387" max="4387" width="3.625" style="226" customWidth="1"/>
    <col min="4388" max="4389" width="1.625" style="226" customWidth="1"/>
    <col min="4390" max="4390" width="3.625" style="226" customWidth="1"/>
    <col min="4391" max="4399" width="1.625" style="226" customWidth="1"/>
    <col min="4400" max="4401" width="5.375" style="226" customWidth="1"/>
    <col min="4402" max="4612" width="1.625" style="226"/>
    <col min="4613" max="4618" width="1.625" style="226" customWidth="1"/>
    <col min="4619" max="4619" width="3.625" style="226" customWidth="1"/>
    <col min="4620" max="4622" width="1.625" style="226" customWidth="1"/>
    <col min="4623" max="4623" width="3.625" style="226" customWidth="1"/>
    <col min="4624" max="4624" width="1.625" style="226" customWidth="1"/>
    <col min="4625" max="4625" width="3.625" style="226" customWidth="1"/>
    <col min="4626" max="4627" width="1.625" style="226" customWidth="1"/>
    <col min="4628" max="4628" width="3.625" style="226" customWidth="1"/>
    <col min="4629" max="4630" width="1.625" style="226" customWidth="1"/>
    <col min="4631" max="4631" width="3.625" style="226" customWidth="1"/>
    <col min="4632" max="4633" width="1.625" style="226" customWidth="1"/>
    <col min="4634" max="4634" width="3.625" style="226" customWidth="1"/>
    <col min="4635" max="4636" width="1.625" style="226" customWidth="1"/>
    <col min="4637" max="4637" width="3.625" style="226" customWidth="1"/>
    <col min="4638" max="4639" width="1.625" style="226" customWidth="1"/>
    <col min="4640" max="4640" width="3.625" style="226" customWidth="1"/>
    <col min="4641" max="4642" width="1.625" style="226" customWidth="1"/>
    <col min="4643" max="4643" width="3.625" style="226" customWidth="1"/>
    <col min="4644" max="4645" width="1.625" style="226" customWidth="1"/>
    <col min="4646" max="4646" width="3.625" style="226" customWidth="1"/>
    <col min="4647" max="4655" width="1.625" style="226" customWidth="1"/>
    <col min="4656" max="4657" width="5.375" style="226" customWidth="1"/>
    <col min="4658" max="4868" width="1.625" style="226"/>
    <col min="4869" max="4874" width="1.625" style="226" customWidth="1"/>
    <col min="4875" max="4875" width="3.625" style="226" customWidth="1"/>
    <col min="4876" max="4878" width="1.625" style="226" customWidth="1"/>
    <col min="4879" max="4879" width="3.625" style="226" customWidth="1"/>
    <col min="4880" max="4880" width="1.625" style="226" customWidth="1"/>
    <col min="4881" max="4881" width="3.625" style="226" customWidth="1"/>
    <col min="4882" max="4883" width="1.625" style="226" customWidth="1"/>
    <col min="4884" max="4884" width="3.625" style="226" customWidth="1"/>
    <col min="4885" max="4886" width="1.625" style="226" customWidth="1"/>
    <col min="4887" max="4887" width="3.625" style="226" customWidth="1"/>
    <col min="4888" max="4889" width="1.625" style="226" customWidth="1"/>
    <col min="4890" max="4890" width="3.625" style="226" customWidth="1"/>
    <col min="4891" max="4892" width="1.625" style="226" customWidth="1"/>
    <col min="4893" max="4893" width="3.625" style="226" customWidth="1"/>
    <col min="4894" max="4895" width="1.625" style="226" customWidth="1"/>
    <col min="4896" max="4896" width="3.625" style="226" customWidth="1"/>
    <col min="4897" max="4898" width="1.625" style="226" customWidth="1"/>
    <col min="4899" max="4899" width="3.625" style="226" customWidth="1"/>
    <col min="4900" max="4901" width="1.625" style="226" customWidth="1"/>
    <col min="4902" max="4902" width="3.625" style="226" customWidth="1"/>
    <col min="4903" max="4911" width="1.625" style="226" customWidth="1"/>
    <col min="4912" max="4913" width="5.375" style="226" customWidth="1"/>
    <col min="4914" max="5124" width="1.625" style="226"/>
    <col min="5125" max="5130" width="1.625" style="226" customWidth="1"/>
    <col min="5131" max="5131" width="3.625" style="226" customWidth="1"/>
    <col min="5132" max="5134" width="1.625" style="226" customWidth="1"/>
    <col min="5135" max="5135" width="3.625" style="226" customWidth="1"/>
    <col min="5136" max="5136" width="1.625" style="226" customWidth="1"/>
    <col min="5137" max="5137" width="3.625" style="226" customWidth="1"/>
    <col min="5138" max="5139" width="1.625" style="226" customWidth="1"/>
    <col min="5140" max="5140" width="3.625" style="226" customWidth="1"/>
    <col min="5141" max="5142" width="1.625" style="226" customWidth="1"/>
    <col min="5143" max="5143" width="3.625" style="226" customWidth="1"/>
    <col min="5144" max="5145" width="1.625" style="226" customWidth="1"/>
    <col min="5146" max="5146" width="3.625" style="226" customWidth="1"/>
    <col min="5147" max="5148" width="1.625" style="226" customWidth="1"/>
    <col min="5149" max="5149" width="3.625" style="226" customWidth="1"/>
    <col min="5150" max="5151" width="1.625" style="226" customWidth="1"/>
    <col min="5152" max="5152" width="3.625" style="226" customWidth="1"/>
    <col min="5153" max="5154" width="1.625" style="226" customWidth="1"/>
    <col min="5155" max="5155" width="3.625" style="226" customWidth="1"/>
    <col min="5156" max="5157" width="1.625" style="226" customWidth="1"/>
    <col min="5158" max="5158" width="3.625" style="226" customWidth="1"/>
    <col min="5159" max="5167" width="1.625" style="226" customWidth="1"/>
    <col min="5168" max="5169" width="5.375" style="226" customWidth="1"/>
    <col min="5170" max="5380" width="1.625" style="226"/>
    <col min="5381" max="5386" width="1.625" style="226" customWidth="1"/>
    <col min="5387" max="5387" width="3.625" style="226" customWidth="1"/>
    <col min="5388" max="5390" width="1.625" style="226" customWidth="1"/>
    <col min="5391" max="5391" width="3.625" style="226" customWidth="1"/>
    <col min="5392" max="5392" width="1.625" style="226" customWidth="1"/>
    <col min="5393" max="5393" width="3.625" style="226" customWidth="1"/>
    <col min="5394" max="5395" width="1.625" style="226" customWidth="1"/>
    <col min="5396" max="5396" width="3.625" style="226" customWidth="1"/>
    <col min="5397" max="5398" width="1.625" style="226" customWidth="1"/>
    <col min="5399" max="5399" width="3.625" style="226" customWidth="1"/>
    <col min="5400" max="5401" width="1.625" style="226" customWidth="1"/>
    <col min="5402" max="5402" width="3.625" style="226" customWidth="1"/>
    <col min="5403" max="5404" width="1.625" style="226" customWidth="1"/>
    <col min="5405" max="5405" width="3.625" style="226" customWidth="1"/>
    <col min="5406" max="5407" width="1.625" style="226" customWidth="1"/>
    <col min="5408" max="5408" width="3.625" style="226" customWidth="1"/>
    <col min="5409" max="5410" width="1.625" style="226" customWidth="1"/>
    <col min="5411" max="5411" width="3.625" style="226" customWidth="1"/>
    <col min="5412" max="5413" width="1.625" style="226" customWidth="1"/>
    <col min="5414" max="5414" width="3.625" style="226" customWidth="1"/>
    <col min="5415" max="5423" width="1.625" style="226" customWidth="1"/>
    <col min="5424" max="5425" width="5.375" style="226" customWidth="1"/>
    <col min="5426" max="5636" width="1.625" style="226"/>
    <col min="5637" max="5642" width="1.625" style="226" customWidth="1"/>
    <col min="5643" max="5643" width="3.625" style="226" customWidth="1"/>
    <col min="5644" max="5646" width="1.625" style="226" customWidth="1"/>
    <col min="5647" max="5647" width="3.625" style="226" customWidth="1"/>
    <col min="5648" max="5648" width="1.625" style="226" customWidth="1"/>
    <col min="5649" max="5649" width="3.625" style="226" customWidth="1"/>
    <col min="5650" max="5651" width="1.625" style="226" customWidth="1"/>
    <col min="5652" max="5652" width="3.625" style="226" customWidth="1"/>
    <col min="5653" max="5654" width="1.625" style="226" customWidth="1"/>
    <col min="5655" max="5655" width="3.625" style="226" customWidth="1"/>
    <col min="5656" max="5657" width="1.625" style="226" customWidth="1"/>
    <col min="5658" max="5658" width="3.625" style="226" customWidth="1"/>
    <col min="5659" max="5660" width="1.625" style="226" customWidth="1"/>
    <col min="5661" max="5661" width="3.625" style="226" customWidth="1"/>
    <col min="5662" max="5663" width="1.625" style="226" customWidth="1"/>
    <col min="5664" max="5664" width="3.625" style="226" customWidth="1"/>
    <col min="5665" max="5666" width="1.625" style="226" customWidth="1"/>
    <col min="5667" max="5667" width="3.625" style="226" customWidth="1"/>
    <col min="5668" max="5669" width="1.625" style="226" customWidth="1"/>
    <col min="5670" max="5670" width="3.625" style="226" customWidth="1"/>
    <col min="5671" max="5679" width="1.625" style="226" customWidth="1"/>
    <col min="5680" max="5681" width="5.375" style="226" customWidth="1"/>
    <col min="5682" max="5892" width="1.625" style="226"/>
    <col min="5893" max="5898" width="1.625" style="226" customWidth="1"/>
    <col min="5899" max="5899" width="3.625" style="226" customWidth="1"/>
    <col min="5900" max="5902" width="1.625" style="226" customWidth="1"/>
    <col min="5903" max="5903" width="3.625" style="226" customWidth="1"/>
    <col min="5904" max="5904" width="1.625" style="226" customWidth="1"/>
    <col min="5905" max="5905" width="3.625" style="226" customWidth="1"/>
    <col min="5906" max="5907" width="1.625" style="226" customWidth="1"/>
    <col min="5908" max="5908" width="3.625" style="226" customWidth="1"/>
    <col min="5909" max="5910" width="1.625" style="226" customWidth="1"/>
    <col min="5911" max="5911" width="3.625" style="226" customWidth="1"/>
    <col min="5912" max="5913" width="1.625" style="226" customWidth="1"/>
    <col min="5914" max="5914" width="3.625" style="226" customWidth="1"/>
    <col min="5915" max="5916" width="1.625" style="226" customWidth="1"/>
    <col min="5917" max="5917" width="3.625" style="226" customWidth="1"/>
    <col min="5918" max="5919" width="1.625" style="226" customWidth="1"/>
    <col min="5920" max="5920" width="3.625" style="226" customWidth="1"/>
    <col min="5921" max="5922" width="1.625" style="226" customWidth="1"/>
    <col min="5923" max="5923" width="3.625" style="226" customWidth="1"/>
    <col min="5924" max="5925" width="1.625" style="226" customWidth="1"/>
    <col min="5926" max="5926" width="3.625" style="226" customWidth="1"/>
    <col min="5927" max="5935" width="1.625" style="226" customWidth="1"/>
    <col min="5936" max="5937" width="5.375" style="226" customWidth="1"/>
    <col min="5938" max="6148" width="1.625" style="226"/>
    <col min="6149" max="6154" width="1.625" style="226" customWidth="1"/>
    <col min="6155" max="6155" width="3.625" style="226" customWidth="1"/>
    <col min="6156" max="6158" width="1.625" style="226" customWidth="1"/>
    <col min="6159" max="6159" width="3.625" style="226" customWidth="1"/>
    <col min="6160" max="6160" width="1.625" style="226" customWidth="1"/>
    <col min="6161" max="6161" width="3.625" style="226" customWidth="1"/>
    <col min="6162" max="6163" width="1.625" style="226" customWidth="1"/>
    <col min="6164" max="6164" width="3.625" style="226" customWidth="1"/>
    <col min="6165" max="6166" width="1.625" style="226" customWidth="1"/>
    <col min="6167" max="6167" width="3.625" style="226" customWidth="1"/>
    <col min="6168" max="6169" width="1.625" style="226" customWidth="1"/>
    <col min="6170" max="6170" width="3.625" style="226" customWidth="1"/>
    <col min="6171" max="6172" width="1.625" style="226" customWidth="1"/>
    <col min="6173" max="6173" width="3.625" style="226" customWidth="1"/>
    <col min="6174" max="6175" width="1.625" style="226" customWidth="1"/>
    <col min="6176" max="6176" width="3.625" style="226" customWidth="1"/>
    <col min="6177" max="6178" width="1.625" style="226" customWidth="1"/>
    <col min="6179" max="6179" width="3.625" style="226" customWidth="1"/>
    <col min="6180" max="6181" width="1.625" style="226" customWidth="1"/>
    <col min="6182" max="6182" width="3.625" style="226" customWidth="1"/>
    <col min="6183" max="6191" width="1.625" style="226" customWidth="1"/>
    <col min="6192" max="6193" width="5.375" style="226" customWidth="1"/>
    <col min="6194" max="6404" width="1.625" style="226"/>
    <col min="6405" max="6410" width="1.625" style="226" customWidth="1"/>
    <col min="6411" max="6411" width="3.625" style="226" customWidth="1"/>
    <col min="6412" max="6414" width="1.625" style="226" customWidth="1"/>
    <col min="6415" max="6415" width="3.625" style="226" customWidth="1"/>
    <col min="6416" max="6416" width="1.625" style="226" customWidth="1"/>
    <col min="6417" max="6417" width="3.625" style="226" customWidth="1"/>
    <col min="6418" max="6419" width="1.625" style="226" customWidth="1"/>
    <col min="6420" max="6420" width="3.625" style="226" customWidth="1"/>
    <col min="6421" max="6422" width="1.625" style="226" customWidth="1"/>
    <col min="6423" max="6423" width="3.625" style="226" customWidth="1"/>
    <col min="6424" max="6425" width="1.625" style="226" customWidth="1"/>
    <col min="6426" max="6426" width="3.625" style="226" customWidth="1"/>
    <col min="6427" max="6428" width="1.625" style="226" customWidth="1"/>
    <col min="6429" max="6429" width="3.625" style="226" customWidth="1"/>
    <col min="6430" max="6431" width="1.625" style="226" customWidth="1"/>
    <col min="6432" max="6432" width="3.625" style="226" customWidth="1"/>
    <col min="6433" max="6434" width="1.625" style="226" customWidth="1"/>
    <col min="6435" max="6435" width="3.625" style="226" customWidth="1"/>
    <col min="6436" max="6437" width="1.625" style="226" customWidth="1"/>
    <col min="6438" max="6438" width="3.625" style="226" customWidth="1"/>
    <col min="6439" max="6447" width="1.625" style="226" customWidth="1"/>
    <col min="6448" max="6449" width="5.375" style="226" customWidth="1"/>
    <col min="6450" max="6660" width="1.625" style="226"/>
    <col min="6661" max="6666" width="1.625" style="226" customWidth="1"/>
    <col min="6667" max="6667" width="3.625" style="226" customWidth="1"/>
    <col min="6668" max="6670" width="1.625" style="226" customWidth="1"/>
    <col min="6671" max="6671" width="3.625" style="226" customWidth="1"/>
    <col min="6672" max="6672" width="1.625" style="226" customWidth="1"/>
    <col min="6673" max="6673" width="3.625" style="226" customWidth="1"/>
    <col min="6674" max="6675" width="1.625" style="226" customWidth="1"/>
    <col min="6676" max="6676" width="3.625" style="226" customWidth="1"/>
    <col min="6677" max="6678" width="1.625" style="226" customWidth="1"/>
    <col min="6679" max="6679" width="3.625" style="226" customWidth="1"/>
    <col min="6680" max="6681" width="1.625" style="226" customWidth="1"/>
    <col min="6682" max="6682" width="3.625" style="226" customWidth="1"/>
    <col min="6683" max="6684" width="1.625" style="226" customWidth="1"/>
    <col min="6685" max="6685" width="3.625" style="226" customWidth="1"/>
    <col min="6686" max="6687" width="1.625" style="226" customWidth="1"/>
    <col min="6688" max="6688" width="3.625" style="226" customWidth="1"/>
    <col min="6689" max="6690" width="1.625" style="226" customWidth="1"/>
    <col min="6691" max="6691" width="3.625" style="226" customWidth="1"/>
    <col min="6692" max="6693" width="1.625" style="226" customWidth="1"/>
    <col min="6694" max="6694" width="3.625" style="226" customWidth="1"/>
    <col min="6695" max="6703" width="1.625" style="226" customWidth="1"/>
    <col min="6704" max="6705" width="5.375" style="226" customWidth="1"/>
    <col min="6706" max="6916" width="1.625" style="226"/>
    <col min="6917" max="6922" width="1.625" style="226" customWidth="1"/>
    <col min="6923" max="6923" width="3.625" style="226" customWidth="1"/>
    <col min="6924" max="6926" width="1.625" style="226" customWidth="1"/>
    <col min="6927" max="6927" width="3.625" style="226" customWidth="1"/>
    <col min="6928" max="6928" width="1.625" style="226" customWidth="1"/>
    <col min="6929" max="6929" width="3.625" style="226" customWidth="1"/>
    <col min="6930" max="6931" width="1.625" style="226" customWidth="1"/>
    <col min="6932" max="6932" width="3.625" style="226" customWidth="1"/>
    <col min="6933" max="6934" width="1.625" style="226" customWidth="1"/>
    <col min="6935" max="6935" width="3.625" style="226" customWidth="1"/>
    <col min="6936" max="6937" width="1.625" style="226" customWidth="1"/>
    <col min="6938" max="6938" width="3.625" style="226" customWidth="1"/>
    <col min="6939" max="6940" width="1.625" style="226" customWidth="1"/>
    <col min="6941" max="6941" width="3.625" style="226" customWidth="1"/>
    <col min="6942" max="6943" width="1.625" style="226" customWidth="1"/>
    <col min="6944" max="6944" width="3.625" style="226" customWidth="1"/>
    <col min="6945" max="6946" width="1.625" style="226" customWidth="1"/>
    <col min="6947" max="6947" width="3.625" style="226" customWidth="1"/>
    <col min="6948" max="6949" width="1.625" style="226" customWidth="1"/>
    <col min="6950" max="6950" width="3.625" style="226" customWidth="1"/>
    <col min="6951" max="6959" width="1.625" style="226" customWidth="1"/>
    <col min="6960" max="6961" width="5.375" style="226" customWidth="1"/>
    <col min="6962" max="7172" width="1.625" style="226"/>
    <col min="7173" max="7178" width="1.625" style="226" customWidth="1"/>
    <col min="7179" max="7179" width="3.625" style="226" customWidth="1"/>
    <col min="7180" max="7182" width="1.625" style="226" customWidth="1"/>
    <col min="7183" max="7183" width="3.625" style="226" customWidth="1"/>
    <col min="7184" max="7184" width="1.625" style="226" customWidth="1"/>
    <col min="7185" max="7185" width="3.625" style="226" customWidth="1"/>
    <col min="7186" max="7187" width="1.625" style="226" customWidth="1"/>
    <col min="7188" max="7188" width="3.625" style="226" customWidth="1"/>
    <col min="7189" max="7190" width="1.625" style="226" customWidth="1"/>
    <col min="7191" max="7191" width="3.625" style="226" customWidth="1"/>
    <col min="7192" max="7193" width="1.625" style="226" customWidth="1"/>
    <col min="7194" max="7194" width="3.625" style="226" customWidth="1"/>
    <col min="7195" max="7196" width="1.625" style="226" customWidth="1"/>
    <col min="7197" max="7197" width="3.625" style="226" customWidth="1"/>
    <col min="7198" max="7199" width="1.625" style="226" customWidth="1"/>
    <col min="7200" max="7200" width="3.625" style="226" customWidth="1"/>
    <col min="7201" max="7202" width="1.625" style="226" customWidth="1"/>
    <col min="7203" max="7203" width="3.625" style="226" customWidth="1"/>
    <col min="7204" max="7205" width="1.625" style="226" customWidth="1"/>
    <col min="7206" max="7206" width="3.625" style="226" customWidth="1"/>
    <col min="7207" max="7215" width="1.625" style="226" customWidth="1"/>
    <col min="7216" max="7217" width="5.375" style="226" customWidth="1"/>
    <col min="7218" max="7428" width="1.625" style="226"/>
    <col min="7429" max="7434" width="1.625" style="226" customWidth="1"/>
    <col min="7435" max="7435" width="3.625" style="226" customWidth="1"/>
    <col min="7436" max="7438" width="1.625" style="226" customWidth="1"/>
    <col min="7439" max="7439" width="3.625" style="226" customWidth="1"/>
    <col min="7440" max="7440" width="1.625" style="226" customWidth="1"/>
    <col min="7441" max="7441" width="3.625" style="226" customWidth="1"/>
    <col min="7442" max="7443" width="1.625" style="226" customWidth="1"/>
    <col min="7444" max="7444" width="3.625" style="226" customWidth="1"/>
    <col min="7445" max="7446" width="1.625" style="226" customWidth="1"/>
    <col min="7447" max="7447" width="3.625" style="226" customWidth="1"/>
    <col min="7448" max="7449" width="1.625" style="226" customWidth="1"/>
    <col min="7450" max="7450" width="3.625" style="226" customWidth="1"/>
    <col min="7451" max="7452" width="1.625" style="226" customWidth="1"/>
    <col min="7453" max="7453" width="3.625" style="226" customWidth="1"/>
    <col min="7454" max="7455" width="1.625" style="226" customWidth="1"/>
    <col min="7456" max="7456" width="3.625" style="226" customWidth="1"/>
    <col min="7457" max="7458" width="1.625" style="226" customWidth="1"/>
    <col min="7459" max="7459" width="3.625" style="226" customWidth="1"/>
    <col min="7460" max="7461" width="1.625" style="226" customWidth="1"/>
    <col min="7462" max="7462" width="3.625" style="226" customWidth="1"/>
    <col min="7463" max="7471" width="1.625" style="226" customWidth="1"/>
    <col min="7472" max="7473" width="5.375" style="226" customWidth="1"/>
    <col min="7474" max="7684" width="1.625" style="226"/>
    <col min="7685" max="7690" width="1.625" style="226" customWidth="1"/>
    <col min="7691" max="7691" width="3.625" style="226" customWidth="1"/>
    <col min="7692" max="7694" width="1.625" style="226" customWidth="1"/>
    <col min="7695" max="7695" width="3.625" style="226" customWidth="1"/>
    <col min="7696" max="7696" width="1.625" style="226" customWidth="1"/>
    <col min="7697" max="7697" width="3.625" style="226" customWidth="1"/>
    <col min="7698" max="7699" width="1.625" style="226" customWidth="1"/>
    <col min="7700" max="7700" width="3.625" style="226" customWidth="1"/>
    <col min="7701" max="7702" width="1.625" style="226" customWidth="1"/>
    <col min="7703" max="7703" width="3.625" style="226" customWidth="1"/>
    <col min="7704" max="7705" width="1.625" style="226" customWidth="1"/>
    <col min="7706" max="7706" width="3.625" style="226" customWidth="1"/>
    <col min="7707" max="7708" width="1.625" style="226" customWidth="1"/>
    <col min="7709" max="7709" width="3.625" style="226" customWidth="1"/>
    <col min="7710" max="7711" width="1.625" style="226" customWidth="1"/>
    <col min="7712" max="7712" width="3.625" style="226" customWidth="1"/>
    <col min="7713" max="7714" width="1.625" style="226" customWidth="1"/>
    <col min="7715" max="7715" width="3.625" style="226" customWidth="1"/>
    <col min="7716" max="7717" width="1.625" style="226" customWidth="1"/>
    <col min="7718" max="7718" width="3.625" style="226" customWidth="1"/>
    <col min="7719" max="7727" width="1.625" style="226" customWidth="1"/>
    <col min="7728" max="7729" width="5.375" style="226" customWidth="1"/>
    <col min="7730" max="7940" width="1.625" style="226"/>
    <col min="7941" max="7946" width="1.625" style="226" customWidth="1"/>
    <col min="7947" max="7947" width="3.625" style="226" customWidth="1"/>
    <col min="7948" max="7950" width="1.625" style="226" customWidth="1"/>
    <col min="7951" max="7951" width="3.625" style="226" customWidth="1"/>
    <col min="7952" max="7952" width="1.625" style="226" customWidth="1"/>
    <col min="7953" max="7953" width="3.625" style="226" customWidth="1"/>
    <col min="7954" max="7955" width="1.625" style="226" customWidth="1"/>
    <col min="7956" max="7956" width="3.625" style="226" customWidth="1"/>
    <col min="7957" max="7958" width="1.625" style="226" customWidth="1"/>
    <col min="7959" max="7959" width="3.625" style="226" customWidth="1"/>
    <col min="7960" max="7961" width="1.625" style="226" customWidth="1"/>
    <col min="7962" max="7962" width="3.625" style="226" customWidth="1"/>
    <col min="7963" max="7964" width="1.625" style="226" customWidth="1"/>
    <col min="7965" max="7965" width="3.625" style="226" customWidth="1"/>
    <col min="7966" max="7967" width="1.625" style="226" customWidth="1"/>
    <col min="7968" max="7968" width="3.625" style="226" customWidth="1"/>
    <col min="7969" max="7970" width="1.625" style="226" customWidth="1"/>
    <col min="7971" max="7971" width="3.625" style="226" customWidth="1"/>
    <col min="7972" max="7973" width="1.625" style="226" customWidth="1"/>
    <col min="7974" max="7974" width="3.625" style="226" customWidth="1"/>
    <col min="7975" max="7983" width="1.625" style="226" customWidth="1"/>
    <col min="7984" max="7985" width="5.375" style="226" customWidth="1"/>
    <col min="7986" max="8196" width="1.625" style="226"/>
    <col min="8197" max="8202" width="1.625" style="226" customWidth="1"/>
    <col min="8203" max="8203" width="3.625" style="226" customWidth="1"/>
    <col min="8204" max="8206" width="1.625" style="226" customWidth="1"/>
    <col min="8207" max="8207" width="3.625" style="226" customWidth="1"/>
    <col min="8208" max="8208" width="1.625" style="226" customWidth="1"/>
    <col min="8209" max="8209" width="3.625" style="226" customWidth="1"/>
    <col min="8210" max="8211" width="1.625" style="226" customWidth="1"/>
    <col min="8212" max="8212" width="3.625" style="226" customWidth="1"/>
    <col min="8213" max="8214" width="1.625" style="226" customWidth="1"/>
    <col min="8215" max="8215" width="3.625" style="226" customWidth="1"/>
    <col min="8216" max="8217" width="1.625" style="226" customWidth="1"/>
    <col min="8218" max="8218" width="3.625" style="226" customWidth="1"/>
    <col min="8219" max="8220" width="1.625" style="226" customWidth="1"/>
    <col min="8221" max="8221" width="3.625" style="226" customWidth="1"/>
    <col min="8222" max="8223" width="1.625" style="226" customWidth="1"/>
    <col min="8224" max="8224" width="3.625" style="226" customWidth="1"/>
    <col min="8225" max="8226" width="1.625" style="226" customWidth="1"/>
    <col min="8227" max="8227" width="3.625" style="226" customWidth="1"/>
    <col min="8228" max="8229" width="1.625" style="226" customWidth="1"/>
    <col min="8230" max="8230" width="3.625" style="226" customWidth="1"/>
    <col min="8231" max="8239" width="1.625" style="226" customWidth="1"/>
    <col min="8240" max="8241" width="5.375" style="226" customWidth="1"/>
    <col min="8242" max="8452" width="1.625" style="226"/>
    <col min="8453" max="8458" width="1.625" style="226" customWidth="1"/>
    <col min="8459" max="8459" width="3.625" style="226" customWidth="1"/>
    <col min="8460" max="8462" width="1.625" style="226" customWidth="1"/>
    <col min="8463" max="8463" width="3.625" style="226" customWidth="1"/>
    <col min="8464" max="8464" width="1.625" style="226" customWidth="1"/>
    <col min="8465" max="8465" width="3.625" style="226" customWidth="1"/>
    <col min="8466" max="8467" width="1.625" style="226" customWidth="1"/>
    <col min="8468" max="8468" width="3.625" style="226" customWidth="1"/>
    <col min="8469" max="8470" width="1.625" style="226" customWidth="1"/>
    <col min="8471" max="8471" width="3.625" style="226" customWidth="1"/>
    <col min="8472" max="8473" width="1.625" style="226" customWidth="1"/>
    <col min="8474" max="8474" width="3.625" style="226" customWidth="1"/>
    <col min="8475" max="8476" width="1.625" style="226" customWidth="1"/>
    <col min="8477" max="8477" width="3.625" style="226" customWidth="1"/>
    <col min="8478" max="8479" width="1.625" style="226" customWidth="1"/>
    <col min="8480" max="8480" width="3.625" style="226" customWidth="1"/>
    <col min="8481" max="8482" width="1.625" style="226" customWidth="1"/>
    <col min="8483" max="8483" width="3.625" style="226" customWidth="1"/>
    <col min="8484" max="8485" width="1.625" style="226" customWidth="1"/>
    <col min="8486" max="8486" width="3.625" style="226" customWidth="1"/>
    <col min="8487" max="8495" width="1.625" style="226" customWidth="1"/>
    <col min="8496" max="8497" width="5.375" style="226" customWidth="1"/>
    <col min="8498" max="8708" width="1.625" style="226"/>
    <col min="8709" max="8714" width="1.625" style="226" customWidth="1"/>
    <col min="8715" max="8715" width="3.625" style="226" customWidth="1"/>
    <col min="8716" max="8718" width="1.625" style="226" customWidth="1"/>
    <col min="8719" max="8719" width="3.625" style="226" customWidth="1"/>
    <col min="8720" max="8720" width="1.625" style="226" customWidth="1"/>
    <col min="8721" max="8721" width="3.625" style="226" customWidth="1"/>
    <col min="8722" max="8723" width="1.625" style="226" customWidth="1"/>
    <col min="8724" max="8724" width="3.625" style="226" customWidth="1"/>
    <col min="8725" max="8726" width="1.625" style="226" customWidth="1"/>
    <col min="8727" max="8727" width="3.625" style="226" customWidth="1"/>
    <col min="8728" max="8729" width="1.625" style="226" customWidth="1"/>
    <col min="8730" max="8730" width="3.625" style="226" customWidth="1"/>
    <col min="8731" max="8732" width="1.625" style="226" customWidth="1"/>
    <col min="8733" max="8733" width="3.625" style="226" customWidth="1"/>
    <col min="8734" max="8735" width="1.625" style="226" customWidth="1"/>
    <col min="8736" max="8736" width="3.625" style="226" customWidth="1"/>
    <col min="8737" max="8738" width="1.625" style="226" customWidth="1"/>
    <col min="8739" max="8739" width="3.625" style="226" customWidth="1"/>
    <col min="8740" max="8741" width="1.625" style="226" customWidth="1"/>
    <col min="8742" max="8742" width="3.625" style="226" customWidth="1"/>
    <col min="8743" max="8751" width="1.625" style="226" customWidth="1"/>
    <col min="8752" max="8753" width="5.375" style="226" customWidth="1"/>
    <col min="8754" max="8964" width="1.625" style="226"/>
    <col min="8965" max="8970" width="1.625" style="226" customWidth="1"/>
    <col min="8971" max="8971" width="3.625" style="226" customWidth="1"/>
    <col min="8972" max="8974" width="1.625" style="226" customWidth="1"/>
    <col min="8975" max="8975" width="3.625" style="226" customWidth="1"/>
    <col min="8976" max="8976" width="1.625" style="226" customWidth="1"/>
    <col min="8977" max="8977" width="3.625" style="226" customWidth="1"/>
    <col min="8978" max="8979" width="1.625" style="226" customWidth="1"/>
    <col min="8980" max="8980" width="3.625" style="226" customWidth="1"/>
    <col min="8981" max="8982" width="1.625" style="226" customWidth="1"/>
    <col min="8983" max="8983" width="3.625" style="226" customWidth="1"/>
    <col min="8984" max="8985" width="1.625" style="226" customWidth="1"/>
    <col min="8986" max="8986" width="3.625" style="226" customWidth="1"/>
    <col min="8987" max="8988" width="1.625" style="226" customWidth="1"/>
    <col min="8989" max="8989" width="3.625" style="226" customWidth="1"/>
    <col min="8990" max="8991" width="1.625" style="226" customWidth="1"/>
    <col min="8992" max="8992" width="3.625" style="226" customWidth="1"/>
    <col min="8993" max="8994" width="1.625" style="226" customWidth="1"/>
    <col min="8995" max="8995" width="3.625" style="226" customWidth="1"/>
    <col min="8996" max="8997" width="1.625" style="226" customWidth="1"/>
    <col min="8998" max="8998" width="3.625" style="226" customWidth="1"/>
    <col min="8999" max="9007" width="1.625" style="226" customWidth="1"/>
    <col min="9008" max="9009" width="5.375" style="226" customWidth="1"/>
    <col min="9010" max="9220" width="1.625" style="226"/>
    <col min="9221" max="9226" width="1.625" style="226" customWidth="1"/>
    <col min="9227" max="9227" width="3.625" style="226" customWidth="1"/>
    <col min="9228" max="9230" width="1.625" style="226" customWidth="1"/>
    <col min="9231" max="9231" width="3.625" style="226" customWidth="1"/>
    <col min="9232" max="9232" width="1.625" style="226" customWidth="1"/>
    <col min="9233" max="9233" width="3.625" style="226" customWidth="1"/>
    <col min="9234" max="9235" width="1.625" style="226" customWidth="1"/>
    <col min="9236" max="9236" width="3.625" style="226" customWidth="1"/>
    <col min="9237" max="9238" width="1.625" style="226" customWidth="1"/>
    <col min="9239" max="9239" width="3.625" style="226" customWidth="1"/>
    <col min="9240" max="9241" width="1.625" style="226" customWidth="1"/>
    <col min="9242" max="9242" width="3.625" style="226" customWidth="1"/>
    <col min="9243" max="9244" width="1.625" style="226" customWidth="1"/>
    <col min="9245" max="9245" width="3.625" style="226" customWidth="1"/>
    <col min="9246" max="9247" width="1.625" style="226" customWidth="1"/>
    <col min="9248" max="9248" width="3.625" style="226" customWidth="1"/>
    <col min="9249" max="9250" width="1.625" style="226" customWidth="1"/>
    <col min="9251" max="9251" width="3.625" style="226" customWidth="1"/>
    <col min="9252" max="9253" width="1.625" style="226" customWidth="1"/>
    <col min="9254" max="9254" width="3.625" style="226" customWidth="1"/>
    <col min="9255" max="9263" width="1.625" style="226" customWidth="1"/>
    <col min="9264" max="9265" width="5.375" style="226" customWidth="1"/>
    <col min="9266" max="9476" width="1.625" style="226"/>
    <col min="9477" max="9482" width="1.625" style="226" customWidth="1"/>
    <col min="9483" max="9483" width="3.625" style="226" customWidth="1"/>
    <col min="9484" max="9486" width="1.625" style="226" customWidth="1"/>
    <col min="9487" max="9487" width="3.625" style="226" customWidth="1"/>
    <col min="9488" max="9488" width="1.625" style="226" customWidth="1"/>
    <col min="9489" max="9489" width="3.625" style="226" customWidth="1"/>
    <col min="9490" max="9491" width="1.625" style="226" customWidth="1"/>
    <col min="9492" max="9492" width="3.625" style="226" customWidth="1"/>
    <col min="9493" max="9494" width="1.625" style="226" customWidth="1"/>
    <col min="9495" max="9495" width="3.625" style="226" customWidth="1"/>
    <col min="9496" max="9497" width="1.625" style="226" customWidth="1"/>
    <col min="9498" max="9498" width="3.625" style="226" customWidth="1"/>
    <col min="9499" max="9500" width="1.625" style="226" customWidth="1"/>
    <col min="9501" max="9501" width="3.625" style="226" customWidth="1"/>
    <col min="9502" max="9503" width="1.625" style="226" customWidth="1"/>
    <col min="9504" max="9504" width="3.625" style="226" customWidth="1"/>
    <col min="9505" max="9506" width="1.625" style="226" customWidth="1"/>
    <col min="9507" max="9507" width="3.625" style="226" customWidth="1"/>
    <col min="9508" max="9509" width="1.625" style="226" customWidth="1"/>
    <col min="9510" max="9510" width="3.625" style="226" customWidth="1"/>
    <col min="9511" max="9519" width="1.625" style="226" customWidth="1"/>
    <col min="9520" max="9521" width="5.375" style="226" customWidth="1"/>
    <col min="9522" max="9732" width="1.625" style="226"/>
    <col min="9733" max="9738" width="1.625" style="226" customWidth="1"/>
    <col min="9739" max="9739" width="3.625" style="226" customWidth="1"/>
    <col min="9740" max="9742" width="1.625" style="226" customWidth="1"/>
    <col min="9743" max="9743" width="3.625" style="226" customWidth="1"/>
    <col min="9744" max="9744" width="1.625" style="226" customWidth="1"/>
    <col min="9745" max="9745" width="3.625" style="226" customWidth="1"/>
    <col min="9746" max="9747" width="1.625" style="226" customWidth="1"/>
    <col min="9748" max="9748" width="3.625" style="226" customWidth="1"/>
    <col min="9749" max="9750" width="1.625" style="226" customWidth="1"/>
    <col min="9751" max="9751" width="3.625" style="226" customWidth="1"/>
    <col min="9752" max="9753" width="1.625" style="226" customWidth="1"/>
    <col min="9754" max="9754" width="3.625" style="226" customWidth="1"/>
    <col min="9755" max="9756" width="1.625" style="226" customWidth="1"/>
    <col min="9757" max="9757" width="3.625" style="226" customWidth="1"/>
    <col min="9758" max="9759" width="1.625" style="226" customWidth="1"/>
    <col min="9760" max="9760" width="3.625" style="226" customWidth="1"/>
    <col min="9761" max="9762" width="1.625" style="226" customWidth="1"/>
    <col min="9763" max="9763" width="3.625" style="226" customWidth="1"/>
    <col min="9764" max="9765" width="1.625" style="226" customWidth="1"/>
    <col min="9766" max="9766" width="3.625" style="226" customWidth="1"/>
    <col min="9767" max="9775" width="1.625" style="226" customWidth="1"/>
    <col min="9776" max="9777" width="5.375" style="226" customWidth="1"/>
    <col min="9778" max="9988" width="1.625" style="226"/>
    <col min="9989" max="9994" width="1.625" style="226" customWidth="1"/>
    <col min="9995" max="9995" width="3.625" style="226" customWidth="1"/>
    <col min="9996" max="9998" width="1.625" style="226" customWidth="1"/>
    <col min="9999" max="9999" width="3.625" style="226" customWidth="1"/>
    <col min="10000" max="10000" width="1.625" style="226" customWidth="1"/>
    <col min="10001" max="10001" width="3.625" style="226" customWidth="1"/>
    <col min="10002" max="10003" width="1.625" style="226" customWidth="1"/>
    <col min="10004" max="10004" width="3.625" style="226" customWidth="1"/>
    <col min="10005" max="10006" width="1.625" style="226" customWidth="1"/>
    <col min="10007" max="10007" width="3.625" style="226" customWidth="1"/>
    <col min="10008" max="10009" width="1.625" style="226" customWidth="1"/>
    <col min="10010" max="10010" width="3.625" style="226" customWidth="1"/>
    <col min="10011" max="10012" width="1.625" style="226" customWidth="1"/>
    <col min="10013" max="10013" width="3.625" style="226" customWidth="1"/>
    <col min="10014" max="10015" width="1.625" style="226" customWidth="1"/>
    <col min="10016" max="10016" width="3.625" style="226" customWidth="1"/>
    <col min="10017" max="10018" width="1.625" style="226" customWidth="1"/>
    <col min="10019" max="10019" width="3.625" style="226" customWidth="1"/>
    <col min="10020" max="10021" width="1.625" style="226" customWidth="1"/>
    <col min="10022" max="10022" width="3.625" style="226" customWidth="1"/>
    <col min="10023" max="10031" width="1.625" style="226" customWidth="1"/>
    <col min="10032" max="10033" width="5.375" style="226" customWidth="1"/>
    <col min="10034" max="10244" width="1.625" style="226"/>
    <col min="10245" max="10250" width="1.625" style="226" customWidth="1"/>
    <col min="10251" max="10251" width="3.625" style="226" customWidth="1"/>
    <col min="10252" max="10254" width="1.625" style="226" customWidth="1"/>
    <col min="10255" max="10255" width="3.625" style="226" customWidth="1"/>
    <col min="10256" max="10256" width="1.625" style="226" customWidth="1"/>
    <col min="10257" max="10257" width="3.625" style="226" customWidth="1"/>
    <col min="10258" max="10259" width="1.625" style="226" customWidth="1"/>
    <col min="10260" max="10260" width="3.625" style="226" customWidth="1"/>
    <col min="10261" max="10262" width="1.625" style="226" customWidth="1"/>
    <col min="10263" max="10263" width="3.625" style="226" customWidth="1"/>
    <col min="10264" max="10265" width="1.625" style="226" customWidth="1"/>
    <col min="10266" max="10266" width="3.625" style="226" customWidth="1"/>
    <col min="10267" max="10268" width="1.625" style="226" customWidth="1"/>
    <col min="10269" max="10269" width="3.625" style="226" customWidth="1"/>
    <col min="10270" max="10271" width="1.625" style="226" customWidth="1"/>
    <col min="10272" max="10272" width="3.625" style="226" customWidth="1"/>
    <col min="10273" max="10274" width="1.625" style="226" customWidth="1"/>
    <col min="10275" max="10275" width="3.625" style="226" customWidth="1"/>
    <col min="10276" max="10277" width="1.625" style="226" customWidth="1"/>
    <col min="10278" max="10278" width="3.625" style="226" customWidth="1"/>
    <col min="10279" max="10287" width="1.625" style="226" customWidth="1"/>
    <col min="10288" max="10289" width="5.375" style="226" customWidth="1"/>
    <col min="10290" max="10500" width="1.625" style="226"/>
    <col min="10501" max="10506" width="1.625" style="226" customWidth="1"/>
    <col min="10507" max="10507" width="3.625" style="226" customWidth="1"/>
    <col min="10508" max="10510" width="1.625" style="226" customWidth="1"/>
    <col min="10511" max="10511" width="3.625" style="226" customWidth="1"/>
    <col min="10512" max="10512" width="1.625" style="226" customWidth="1"/>
    <col min="10513" max="10513" width="3.625" style="226" customWidth="1"/>
    <col min="10514" max="10515" width="1.625" style="226" customWidth="1"/>
    <col min="10516" max="10516" width="3.625" style="226" customWidth="1"/>
    <col min="10517" max="10518" width="1.625" style="226" customWidth="1"/>
    <col min="10519" max="10519" width="3.625" style="226" customWidth="1"/>
    <col min="10520" max="10521" width="1.625" style="226" customWidth="1"/>
    <col min="10522" max="10522" width="3.625" style="226" customWidth="1"/>
    <col min="10523" max="10524" width="1.625" style="226" customWidth="1"/>
    <col min="10525" max="10525" width="3.625" style="226" customWidth="1"/>
    <col min="10526" max="10527" width="1.625" style="226" customWidth="1"/>
    <col min="10528" max="10528" width="3.625" style="226" customWidth="1"/>
    <col min="10529" max="10530" width="1.625" style="226" customWidth="1"/>
    <col min="10531" max="10531" width="3.625" style="226" customWidth="1"/>
    <col min="10532" max="10533" width="1.625" style="226" customWidth="1"/>
    <col min="10534" max="10534" width="3.625" style="226" customWidth="1"/>
    <col min="10535" max="10543" width="1.625" style="226" customWidth="1"/>
    <col min="10544" max="10545" width="5.375" style="226" customWidth="1"/>
    <col min="10546" max="10756" width="1.625" style="226"/>
    <col min="10757" max="10762" width="1.625" style="226" customWidth="1"/>
    <col min="10763" max="10763" width="3.625" style="226" customWidth="1"/>
    <col min="10764" max="10766" width="1.625" style="226" customWidth="1"/>
    <col min="10767" max="10767" width="3.625" style="226" customWidth="1"/>
    <col min="10768" max="10768" width="1.625" style="226" customWidth="1"/>
    <col min="10769" max="10769" width="3.625" style="226" customWidth="1"/>
    <col min="10770" max="10771" width="1.625" style="226" customWidth="1"/>
    <col min="10772" max="10772" width="3.625" style="226" customWidth="1"/>
    <col min="10773" max="10774" width="1.625" style="226" customWidth="1"/>
    <col min="10775" max="10775" width="3.625" style="226" customWidth="1"/>
    <col min="10776" max="10777" width="1.625" style="226" customWidth="1"/>
    <col min="10778" max="10778" width="3.625" style="226" customWidth="1"/>
    <col min="10779" max="10780" width="1.625" style="226" customWidth="1"/>
    <col min="10781" max="10781" width="3.625" style="226" customWidth="1"/>
    <col min="10782" max="10783" width="1.625" style="226" customWidth="1"/>
    <col min="10784" max="10784" width="3.625" style="226" customWidth="1"/>
    <col min="10785" max="10786" width="1.625" style="226" customWidth="1"/>
    <col min="10787" max="10787" width="3.625" style="226" customWidth="1"/>
    <col min="10788" max="10789" width="1.625" style="226" customWidth="1"/>
    <col min="10790" max="10790" width="3.625" style="226" customWidth="1"/>
    <col min="10791" max="10799" width="1.625" style="226" customWidth="1"/>
    <col min="10800" max="10801" width="5.375" style="226" customWidth="1"/>
    <col min="10802" max="11012" width="1.625" style="226"/>
    <col min="11013" max="11018" width="1.625" style="226" customWidth="1"/>
    <col min="11019" max="11019" width="3.625" style="226" customWidth="1"/>
    <col min="11020" max="11022" width="1.625" style="226" customWidth="1"/>
    <col min="11023" max="11023" width="3.625" style="226" customWidth="1"/>
    <col min="11024" max="11024" width="1.625" style="226" customWidth="1"/>
    <col min="11025" max="11025" width="3.625" style="226" customWidth="1"/>
    <col min="11026" max="11027" width="1.625" style="226" customWidth="1"/>
    <col min="11028" max="11028" width="3.625" style="226" customWidth="1"/>
    <col min="11029" max="11030" width="1.625" style="226" customWidth="1"/>
    <col min="11031" max="11031" width="3.625" style="226" customWidth="1"/>
    <col min="11032" max="11033" width="1.625" style="226" customWidth="1"/>
    <col min="11034" max="11034" width="3.625" style="226" customWidth="1"/>
    <col min="11035" max="11036" width="1.625" style="226" customWidth="1"/>
    <col min="11037" max="11037" width="3.625" style="226" customWidth="1"/>
    <col min="11038" max="11039" width="1.625" style="226" customWidth="1"/>
    <col min="11040" max="11040" width="3.625" style="226" customWidth="1"/>
    <col min="11041" max="11042" width="1.625" style="226" customWidth="1"/>
    <col min="11043" max="11043" width="3.625" style="226" customWidth="1"/>
    <col min="11044" max="11045" width="1.625" style="226" customWidth="1"/>
    <col min="11046" max="11046" width="3.625" style="226" customWidth="1"/>
    <col min="11047" max="11055" width="1.625" style="226" customWidth="1"/>
    <col min="11056" max="11057" width="5.375" style="226" customWidth="1"/>
    <col min="11058" max="11268" width="1.625" style="226"/>
    <col min="11269" max="11274" width="1.625" style="226" customWidth="1"/>
    <col min="11275" max="11275" width="3.625" style="226" customWidth="1"/>
    <col min="11276" max="11278" width="1.625" style="226" customWidth="1"/>
    <col min="11279" max="11279" width="3.625" style="226" customWidth="1"/>
    <col min="11280" max="11280" width="1.625" style="226" customWidth="1"/>
    <col min="11281" max="11281" width="3.625" style="226" customWidth="1"/>
    <col min="11282" max="11283" width="1.625" style="226" customWidth="1"/>
    <col min="11284" max="11284" width="3.625" style="226" customWidth="1"/>
    <col min="11285" max="11286" width="1.625" style="226" customWidth="1"/>
    <col min="11287" max="11287" width="3.625" style="226" customWidth="1"/>
    <col min="11288" max="11289" width="1.625" style="226" customWidth="1"/>
    <col min="11290" max="11290" width="3.625" style="226" customWidth="1"/>
    <col min="11291" max="11292" width="1.625" style="226" customWidth="1"/>
    <col min="11293" max="11293" width="3.625" style="226" customWidth="1"/>
    <col min="11294" max="11295" width="1.625" style="226" customWidth="1"/>
    <col min="11296" max="11296" width="3.625" style="226" customWidth="1"/>
    <col min="11297" max="11298" width="1.625" style="226" customWidth="1"/>
    <col min="11299" max="11299" width="3.625" style="226" customWidth="1"/>
    <col min="11300" max="11301" width="1.625" style="226" customWidth="1"/>
    <col min="11302" max="11302" width="3.625" style="226" customWidth="1"/>
    <col min="11303" max="11311" width="1.625" style="226" customWidth="1"/>
    <col min="11312" max="11313" width="5.375" style="226" customWidth="1"/>
    <col min="11314" max="11524" width="1.625" style="226"/>
    <col min="11525" max="11530" width="1.625" style="226" customWidth="1"/>
    <col min="11531" max="11531" width="3.625" style="226" customWidth="1"/>
    <col min="11532" max="11534" width="1.625" style="226" customWidth="1"/>
    <col min="11535" max="11535" width="3.625" style="226" customWidth="1"/>
    <col min="11536" max="11536" width="1.625" style="226" customWidth="1"/>
    <col min="11537" max="11537" width="3.625" style="226" customWidth="1"/>
    <col min="11538" max="11539" width="1.625" style="226" customWidth="1"/>
    <col min="11540" max="11540" width="3.625" style="226" customWidth="1"/>
    <col min="11541" max="11542" width="1.625" style="226" customWidth="1"/>
    <col min="11543" max="11543" width="3.625" style="226" customWidth="1"/>
    <col min="11544" max="11545" width="1.625" style="226" customWidth="1"/>
    <col min="11546" max="11546" width="3.625" style="226" customWidth="1"/>
    <col min="11547" max="11548" width="1.625" style="226" customWidth="1"/>
    <col min="11549" max="11549" width="3.625" style="226" customWidth="1"/>
    <col min="11550" max="11551" width="1.625" style="226" customWidth="1"/>
    <col min="11552" max="11552" width="3.625" style="226" customWidth="1"/>
    <col min="11553" max="11554" width="1.625" style="226" customWidth="1"/>
    <col min="11555" max="11555" width="3.625" style="226" customWidth="1"/>
    <col min="11556" max="11557" width="1.625" style="226" customWidth="1"/>
    <col min="11558" max="11558" width="3.625" style="226" customWidth="1"/>
    <col min="11559" max="11567" width="1.625" style="226" customWidth="1"/>
    <col min="11568" max="11569" width="5.375" style="226" customWidth="1"/>
    <col min="11570" max="11780" width="1.625" style="226"/>
    <col min="11781" max="11786" width="1.625" style="226" customWidth="1"/>
    <col min="11787" max="11787" width="3.625" style="226" customWidth="1"/>
    <col min="11788" max="11790" width="1.625" style="226" customWidth="1"/>
    <col min="11791" max="11791" width="3.625" style="226" customWidth="1"/>
    <col min="11792" max="11792" width="1.625" style="226" customWidth="1"/>
    <col min="11793" max="11793" width="3.625" style="226" customWidth="1"/>
    <col min="11794" max="11795" width="1.625" style="226" customWidth="1"/>
    <col min="11796" max="11796" width="3.625" style="226" customWidth="1"/>
    <col min="11797" max="11798" width="1.625" style="226" customWidth="1"/>
    <col min="11799" max="11799" width="3.625" style="226" customWidth="1"/>
    <col min="11800" max="11801" width="1.625" style="226" customWidth="1"/>
    <col min="11802" max="11802" width="3.625" style="226" customWidth="1"/>
    <col min="11803" max="11804" width="1.625" style="226" customWidth="1"/>
    <col min="11805" max="11805" width="3.625" style="226" customWidth="1"/>
    <col min="11806" max="11807" width="1.625" style="226" customWidth="1"/>
    <col min="11808" max="11808" width="3.625" style="226" customWidth="1"/>
    <col min="11809" max="11810" width="1.625" style="226" customWidth="1"/>
    <col min="11811" max="11811" width="3.625" style="226" customWidth="1"/>
    <col min="11812" max="11813" width="1.625" style="226" customWidth="1"/>
    <col min="11814" max="11814" width="3.625" style="226" customWidth="1"/>
    <col min="11815" max="11823" width="1.625" style="226" customWidth="1"/>
    <col min="11824" max="11825" width="5.375" style="226" customWidth="1"/>
    <col min="11826" max="12036" width="1.625" style="226"/>
    <col min="12037" max="12042" width="1.625" style="226" customWidth="1"/>
    <col min="12043" max="12043" width="3.625" style="226" customWidth="1"/>
    <col min="12044" max="12046" width="1.625" style="226" customWidth="1"/>
    <col min="12047" max="12047" width="3.625" style="226" customWidth="1"/>
    <col min="12048" max="12048" width="1.625" style="226" customWidth="1"/>
    <col min="12049" max="12049" width="3.625" style="226" customWidth="1"/>
    <col min="12050" max="12051" width="1.625" style="226" customWidth="1"/>
    <col min="12052" max="12052" width="3.625" style="226" customWidth="1"/>
    <col min="12053" max="12054" width="1.625" style="226" customWidth="1"/>
    <col min="12055" max="12055" width="3.625" style="226" customWidth="1"/>
    <col min="12056" max="12057" width="1.625" style="226" customWidth="1"/>
    <col min="12058" max="12058" width="3.625" style="226" customWidth="1"/>
    <col min="12059" max="12060" width="1.625" style="226" customWidth="1"/>
    <col min="12061" max="12061" width="3.625" style="226" customWidth="1"/>
    <col min="12062" max="12063" width="1.625" style="226" customWidth="1"/>
    <col min="12064" max="12064" width="3.625" style="226" customWidth="1"/>
    <col min="12065" max="12066" width="1.625" style="226" customWidth="1"/>
    <col min="12067" max="12067" width="3.625" style="226" customWidth="1"/>
    <col min="12068" max="12069" width="1.625" style="226" customWidth="1"/>
    <col min="12070" max="12070" width="3.625" style="226" customWidth="1"/>
    <col min="12071" max="12079" width="1.625" style="226" customWidth="1"/>
    <col min="12080" max="12081" width="5.375" style="226" customWidth="1"/>
    <col min="12082" max="12292" width="1.625" style="226"/>
    <col min="12293" max="12298" width="1.625" style="226" customWidth="1"/>
    <col min="12299" max="12299" width="3.625" style="226" customWidth="1"/>
    <col min="12300" max="12302" width="1.625" style="226" customWidth="1"/>
    <col min="12303" max="12303" width="3.625" style="226" customWidth="1"/>
    <col min="12304" max="12304" width="1.625" style="226" customWidth="1"/>
    <col min="12305" max="12305" width="3.625" style="226" customWidth="1"/>
    <col min="12306" max="12307" width="1.625" style="226" customWidth="1"/>
    <col min="12308" max="12308" width="3.625" style="226" customWidth="1"/>
    <col min="12309" max="12310" width="1.625" style="226" customWidth="1"/>
    <col min="12311" max="12311" width="3.625" style="226" customWidth="1"/>
    <col min="12312" max="12313" width="1.625" style="226" customWidth="1"/>
    <col min="12314" max="12314" width="3.625" style="226" customWidth="1"/>
    <col min="12315" max="12316" width="1.625" style="226" customWidth="1"/>
    <col min="12317" max="12317" width="3.625" style="226" customWidth="1"/>
    <col min="12318" max="12319" width="1.625" style="226" customWidth="1"/>
    <col min="12320" max="12320" width="3.625" style="226" customWidth="1"/>
    <col min="12321" max="12322" width="1.625" style="226" customWidth="1"/>
    <col min="12323" max="12323" width="3.625" style="226" customWidth="1"/>
    <col min="12324" max="12325" width="1.625" style="226" customWidth="1"/>
    <col min="12326" max="12326" width="3.625" style="226" customWidth="1"/>
    <col min="12327" max="12335" width="1.625" style="226" customWidth="1"/>
    <col min="12336" max="12337" width="5.375" style="226" customWidth="1"/>
    <col min="12338" max="12548" width="1.625" style="226"/>
    <col min="12549" max="12554" width="1.625" style="226" customWidth="1"/>
    <col min="12555" max="12555" width="3.625" style="226" customWidth="1"/>
    <col min="12556" max="12558" width="1.625" style="226" customWidth="1"/>
    <col min="12559" max="12559" width="3.625" style="226" customWidth="1"/>
    <col min="12560" max="12560" width="1.625" style="226" customWidth="1"/>
    <col min="12561" max="12561" width="3.625" style="226" customWidth="1"/>
    <col min="12562" max="12563" width="1.625" style="226" customWidth="1"/>
    <col min="12564" max="12564" width="3.625" style="226" customWidth="1"/>
    <col min="12565" max="12566" width="1.625" style="226" customWidth="1"/>
    <col min="12567" max="12567" width="3.625" style="226" customWidth="1"/>
    <col min="12568" max="12569" width="1.625" style="226" customWidth="1"/>
    <col min="12570" max="12570" width="3.625" style="226" customWidth="1"/>
    <col min="12571" max="12572" width="1.625" style="226" customWidth="1"/>
    <col min="12573" max="12573" width="3.625" style="226" customWidth="1"/>
    <col min="12574" max="12575" width="1.625" style="226" customWidth="1"/>
    <col min="12576" max="12576" width="3.625" style="226" customWidth="1"/>
    <col min="12577" max="12578" width="1.625" style="226" customWidth="1"/>
    <col min="12579" max="12579" width="3.625" style="226" customWidth="1"/>
    <col min="12580" max="12581" width="1.625" style="226" customWidth="1"/>
    <col min="12582" max="12582" width="3.625" style="226" customWidth="1"/>
    <col min="12583" max="12591" width="1.625" style="226" customWidth="1"/>
    <col min="12592" max="12593" width="5.375" style="226" customWidth="1"/>
    <col min="12594" max="12804" width="1.625" style="226"/>
    <col min="12805" max="12810" width="1.625" style="226" customWidth="1"/>
    <col min="12811" max="12811" width="3.625" style="226" customWidth="1"/>
    <col min="12812" max="12814" width="1.625" style="226" customWidth="1"/>
    <col min="12815" max="12815" width="3.625" style="226" customWidth="1"/>
    <col min="12816" max="12816" width="1.625" style="226" customWidth="1"/>
    <col min="12817" max="12817" width="3.625" style="226" customWidth="1"/>
    <col min="12818" max="12819" width="1.625" style="226" customWidth="1"/>
    <col min="12820" max="12820" width="3.625" style="226" customWidth="1"/>
    <col min="12821" max="12822" width="1.625" style="226" customWidth="1"/>
    <col min="12823" max="12823" width="3.625" style="226" customWidth="1"/>
    <col min="12824" max="12825" width="1.625" style="226" customWidth="1"/>
    <col min="12826" max="12826" width="3.625" style="226" customWidth="1"/>
    <col min="12827" max="12828" width="1.625" style="226" customWidth="1"/>
    <col min="12829" max="12829" width="3.625" style="226" customWidth="1"/>
    <col min="12830" max="12831" width="1.625" style="226" customWidth="1"/>
    <col min="12832" max="12832" width="3.625" style="226" customWidth="1"/>
    <col min="12833" max="12834" width="1.625" style="226" customWidth="1"/>
    <col min="12835" max="12835" width="3.625" style="226" customWidth="1"/>
    <col min="12836" max="12837" width="1.625" style="226" customWidth="1"/>
    <col min="12838" max="12838" width="3.625" style="226" customWidth="1"/>
    <col min="12839" max="12847" width="1.625" style="226" customWidth="1"/>
    <col min="12848" max="12849" width="5.375" style="226" customWidth="1"/>
    <col min="12850" max="13060" width="1.625" style="226"/>
    <col min="13061" max="13066" width="1.625" style="226" customWidth="1"/>
    <col min="13067" max="13067" width="3.625" style="226" customWidth="1"/>
    <col min="13068" max="13070" width="1.625" style="226" customWidth="1"/>
    <col min="13071" max="13071" width="3.625" style="226" customWidth="1"/>
    <col min="13072" max="13072" width="1.625" style="226" customWidth="1"/>
    <col min="13073" max="13073" width="3.625" style="226" customWidth="1"/>
    <col min="13074" max="13075" width="1.625" style="226" customWidth="1"/>
    <col min="13076" max="13076" width="3.625" style="226" customWidth="1"/>
    <col min="13077" max="13078" width="1.625" style="226" customWidth="1"/>
    <col min="13079" max="13079" width="3.625" style="226" customWidth="1"/>
    <col min="13080" max="13081" width="1.625" style="226" customWidth="1"/>
    <col min="13082" max="13082" width="3.625" style="226" customWidth="1"/>
    <col min="13083" max="13084" width="1.625" style="226" customWidth="1"/>
    <col min="13085" max="13085" width="3.625" style="226" customWidth="1"/>
    <col min="13086" max="13087" width="1.625" style="226" customWidth="1"/>
    <col min="13088" max="13088" width="3.625" style="226" customWidth="1"/>
    <col min="13089" max="13090" width="1.625" style="226" customWidth="1"/>
    <col min="13091" max="13091" width="3.625" style="226" customWidth="1"/>
    <col min="13092" max="13093" width="1.625" style="226" customWidth="1"/>
    <col min="13094" max="13094" width="3.625" style="226" customWidth="1"/>
    <col min="13095" max="13103" width="1.625" style="226" customWidth="1"/>
    <col min="13104" max="13105" width="5.375" style="226" customWidth="1"/>
    <col min="13106" max="13316" width="1.625" style="226"/>
    <col min="13317" max="13322" width="1.625" style="226" customWidth="1"/>
    <col min="13323" max="13323" width="3.625" style="226" customWidth="1"/>
    <col min="13324" max="13326" width="1.625" style="226" customWidth="1"/>
    <col min="13327" max="13327" width="3.625" style="226" customWidth="1"/>
    <col min="13328" max="13328" width="1.625" style="226" customWidth="1"/>
    <col min="13329" max="13329" width="3.625" style="226" customWidth="1"/>
    <col min="13330" max="13331" width="1.625" style="226" customWidth="1"/>
    <col min="13332" max="13332" width="3.625" style="226" customWidth="1"/>
    <col min="13333" max="13334" width="1.625" style="226" customWidth="1"/>
    <col min="13335" max="13335" width="3.625" style="226" customWidth="1"/>
    <col min="13336" max="13337" width="1.625" style="226" customWidth="1"/>
    <col min="13338" max="13338" width="3.625" style="226" customWidth="1"/>
    <col min="13339" max="13340" width="1.625" style="226" customWidth="1"/>
    <col min="13341" max="13341" width="3.625" style="226" customWidth="1"/>
    <col min="13342" max="13343" width="1.625" style="226" customWidth="1"/>
    <col min="13344" max="13344" width="3.625" style="226" customWidth="1"/>
    <col min="13345" max="13346" width="1.625" style="226" customWidth="1"/>
    <col min="13347" max="13347" width="3.625" style="226" customWidth="1"/>
    <col min="13348" max="13349" width="1.625" style="226" customWidth="1"/>
    <col min="13350" max="13350" width="3.625" style="226" customWidth="1"/>
    <col min="13351" max="13359" width="1.625" style="226" customWidth="1"/>
    <col min="13360" max="13361" width="5.375" style="226" customWidth="1"/>
    <col min="13362" max="13572" width="1.625" style="226"/>
    <col min="13573" max="13578" width="1.625" style="226" customWidth="1"/>
    <col min="13579" max="13579" width="3.625" style="226" customWidth="1"/>
    <col min="13580" max="13582" width="1.625" style="226" customWidth="1"/>
    <col min="13583" max="13583" width="3.625" style="226" customWidth="1"/>
    <col min="13584" max="13584" width="1.625" style="226" customWidth="1"/>
    <col min="13585" max="13585" width="3.625" style="226" customWidth="1"/>
    <col min="13586" max="13587" width="1.625" style="226" customWidth="1"/>
    <col min="13588" max="13588" width="3.625" style="226" customWidth="1"/>
    <col min="13589" max="13590" width="1.625" style="226" customWidth="1"/>
    <col min="13591" max="13591" width="3.625" style="226" customWidth="1"/>
    <col min="13592" max="13593" width="1.625" style="226" customWidth="1"/>
    <col min="13594" max="13594" width="3.625" style="226" customWidth="1"/>
    <col min="13595" max="13596" width="1.625" style="226" customWidth="1"/>
    <col min="13597" max="13597" width="3.625" style="226" customWidth="1"/>
    <col min="13598" max="13599" width="1.625" style="226" customWidth="1"/>
    <col min="13600" max="13600" width="3.625" style="226" customWidth="1"/>
    <col min="13601" max="13602" width="1.625" style="226" customWidth="1"/>
    <col min="13603" max="13603" width="3.625" style="226" customWidth="1"/>
    <col min="13604" max="13605" width="1.625" style="226" customWidth="1"/>
    <col min="13606" max="13606" width="3.625" style="226" customWidth="1"/>
    <col min="13607" max="13615" width="1.625" style="226" customWidth="1"/>
    <col min="13616" max="13617" width="5.375" style="226" customWidth="1"/>
    <col min="13618" max="13828" width="1.625" style="226"/>
    <col min="13829" max="13834" width="1.625" style="226" customWidth="1"/>
    <col min="13835" max="13835" width="3.625" style="226" customWidth="1"/>
    <col min="13836" max="13838" width="1.625" style="226" customWidth="1"/>
    <col min="13839" max="13839" width="3.625" style="226" customWidth="1"/>
    <col min="13840" max="13840" width="1.625" style="226" customWidth="1"/>
    <col min="13841" max="13841" width="3.625" style="226" customWidth="1"/>
    <col min="13842" max="13843" width="1.625" style="226" customWidth="1"/>
    <col min="13844" max="13844" width="3.625" style="226" customWidth="1"/>
    <col min="13845" max="13846" width="1.625" style="226" customWidth="1"/>
    <col min="13847" max="13847" width="3.625" style="226" customWidth="1"/>
    <col min="13848" max="13849" width="1.625" style="226" customWidth="1"/>
    <col min="13850" max="13850" width="3.625" style="226" customWidth="1"/>
    <col min="13851" max="13852" width="1.625" style="226" customWidth="1"/>
    <col min="13853" max="13853" width="3.625" style="226" customWidth="1"/>
    <col min="13854" max="13855" width="1.625" style="226" customWidth="1"/>
    <col min="13856" max="13856" width="3.625" style="226" customWidth="1"/>
    <col min="13857" max="13858" width="1.625" style="226" customWidth="1"/>
    <col min="13859" max="13859" width="3.625" style="226" customWidth="1"/>
    <col min="13860" max="13861" width="1.625" style="226" customWidth="1"/>
    <col min="13862" max="13862" width="3.625" style="226" customWidth="1"/>
    <col min="13863" max="13871" width="1.625" style="226" customWidth="1"/>
    <col min="13872" max="13873" width="5.375" style="226" customWidth="1"/>
    <col min="13874" max="14084" width="1.625" style="226"/>
    <col min="14085" max="14090" width="1.625" style="226" customWidth="1"/>
    <col min="14091" max="14091" width="3.625" style="226" customWidth="1"/>
    <col min="14092" max="14094" width="1.625" style="226" customWidth="1"/>
    <col min="14095" max="14095" width="3.625" style="226" customWidth="1"/>
    <col min="14096" max="14096" width="1.625" style="226" customWidth="1"/>
    <col min="14097" max="14097" width="3.625" style="226" customWidth="1"/>
    <col min="14098" max="14099" width="1.625" style="226" customWidth="1"/>
    <col min="14100" max="14100" width="3.625" style="226" customWidth="1"/>
    <col min="14101" max="14102" width="1.625" style="226" customWidth="1"/>
    <col min="14103" max="14103" width="3.625" style="226" customWidth="1"/>
    <col min="14104" max="14105" width="1.625" style="226" customWidth="1"/>
    <col min="14106" max="14106" width="3.625" style="226" customWidth="1"/>
    <col min="14107" max="14108" width="1.625" style="226" customWidth="1"/>
    <col min="14109" max="14109" width="3.625" style="226" customWidth="1"/>
    <col min="14110" max="14111" width="1.625" style="226" customWidth="1"/>
    <col min="14112" max="14112" width="3.625" style="226" customWidth="1"/>
    <col min="14113" max="14114" width="1.625" style="226" customWidth="1"/>
    <col min="14115" max="14115" width="3.625" style="226" customWidth="1"/>
    <col min="14116" max="14117" width="1.625" style="226" customWidth="1"/>
    <col min="14118" max="14118" width="3.625" style="226" customWidth="1"/>
    <col min="14119" max="14127" width="1.625" style="226" customWidth="1"/>
    <col min="14128" max="14129" width="5.375" style="226" customWidth="1"/>
    <col min="14130" max="14340" width="1.625" style="226"/>
    <col min="14341" max="14346" width="1.625" style="226" customWidth="1"/>
    <col min="14347" max="14347" width="3.625" style="226" customWidth="1"/>
    <col min="14348" max="14350" width="1.625" style="226" customWidth="1"/>
    <col min="14351" max="14351" width="3.625" style="226" customWidth="1"/>
    <col min="14352" max="14352" width="1.625" style="226" customWidth="1"/>
    <col min="14353" max="14353" width="3.625" style="226" customWidth="1"/>
    <col min="14354" max="14355" width="1.625" style="226" customWidth="1"/>
    <col min="14356" max="14356" width="3.625" style="226" customWidth="1"/>
    <col min="14357" max="14358" width="1.625" style="226" customWidth="1"/>
    <col min="14359" max="14359" width="3.625" style="226" customWidth="1"/>
    <col min="14360" max="14361" width="1.625" style="226" customWidth="1"/>
    <col min="14362" max="14362" width="3.625" style="226" customWidth="1"/>
    <col min="14363" max="14364" width="1.625" style="226" customWidth="1"/>
    <col min="14365" max="14365" width="3.625" style="226" customWidth="1"/>
    <col min="14366" max="14367" width="1.625" style="226" customWidth="1"/>
    <col min="14368" max="14368" width="3.625" style="226" customWidth="1"/>
    <col min="14369" max="14370" width="1.625" style="226" customWidth="1"/>
    <col min="14371" max="14371" width="3.625" style="226" customWidth="1"/>
    <col min="14372" max="14373" width="1.625" style="226" customWidth="1"/>
    <col min="14374" max="14374" width="3.625" style="226" customWidth="1"/>
    <col min="14375" max="14383" width="1.625" style="226" customWidth="1"/>
    <col min="14384" max="14385" width="5.375" style="226" customWidth="1"/>
    <col min="14386" max="14596" width="1.625" style="226"/>
    <col min="14597" max="14602" width="1.625" style="226" customWidth="1"/>
    <col min="14603" max="14603" width="3.625" style="226" customWidth="1"/>
    <col min="14604" max="14606" width="1.625" style="226" customWidth="1"/>
    <col min="14607" max="14607" width="3.625" style="226" customWidth="1"/>
    <col min="14608" max="14608" width="1.625" style="226" customWidth="1"/>
    <col min="14609" max="14609" width="3.625" style="226" customWidth="1"/>
    <col min="14610" max="14611" width="1.625" style="226" customWidth="1"/>
    <col min="14612" max="14612" width="3.625" style="226" customWidth="1"/>
    <col min="14613" max="14614" width="1.625" style="226" customWidth="1"/>
    <col min="14615" max="14615" width="3.625" style="226" customWidth="1"/>
    <col min="14616" max="14617" width="1.625" style="226" customWidth="1"/>
    <col min="14618" max="14618" width="3.625" style="226" customWidth="1"/>
    <col min="14619" max="14620" width="1.625" style="226" customWidth="1"/>
    <col min="14621" max="14621" width="3.625" style="226" customWidth="1"/>
    <col min="14622" max="14623" width="1.625" style="226" customWidth="1"/>
    <col min="14624" max="14624" width="3.625" style="226" customWidth="1"/>
    <col min="14625" max="14626" width="1.625" style="226" customWidth="1"/>
    <col min="14627" max="14627" width="3.625" style="226" customWidth="1"/>
    <col min="14628" max="14629" width="1.625" style="226" customWidth="1"/>
    <col min="14630" max="14630" width="3.625" style="226" customWidth="1"/>
    <col min="14631" max="14639" width="1.625" style="226" customWidth="1"/>
    <col min="14640" max="14641" width="5.375" style="226" customWidth="1"/>
    <col min="14642" max="14852" width="1.625" style="226"/>
    <col min="14853" max="14858" width="1.625" style="226" customWidth="1"/>
    <col min="14859" max="14859" width="3.625" style="226" customWidth="1"/>
    <col min="14860" max="14862" width="1.625" style="226" customWidth="1"/>
    <col min="14863" max="14863" width="3.625" style="226" customWidth="1"/>
    <col min="14864" max="14864" width="1.625" style="226" customWidth="1"/>
    <col min="14865" max="14865" width="3.625" style="226" customWidth="1"/>
    <col min="14866" max="14867" width="1.625" style="226" customWidth="1"/>
    <col min="14868" max="14868" width="3.625" style="226" customWidth="1"/>
    <col min="14869" max="14870" width="1.625" style="226" customWidth="1"/>
    <col min="14871" max="14871" width="3.625" style="226" customWidth="1"/>
    <col min="14872" max="14873" width="1.625" style="226" customWidth="1"/>
    <col min="14874" max="14874" width="3.625" style="226" customWidth="1"/>
    <col min="14875" max="14876" width="1.625" style="226" customWidth="1"/>
    <col min="14877" max="14877" width="3.625" style="226" customWidth="1"/>
    <col min="14878" max="14879" width="1.625" style="226" customWidth="1"/>
    <col min="14880" max="14880" width="3.625" style="226" customWidth="1"/>
    <col min="14881" max="14882" width="1.625" style="226" customWidth="1"/>
    <col min="14883" max="14883" width="3.625" style="226" customWidth="1"/>
    <col min="14884" max="14885" width="1.625" style="226" customWidth="1"/>
    <col min="14886" max="14886" width="3.625" style="226" customWidth="1"/>
    <col min="14887" max="14895" width="1.625" style="226" customWidth="1"/>
    <col min="14896" max="14897" width="5.375" style="226" customWidth="1"/>
    <col min="14898" max="15108" width="1.625" style="226"/>
    <col min="15109" max="15114" width="1.625" style="226" customWidth="1"/>
    <col min="15115" max="15115" width="3.625" style="226" customWidth="1"/>
    <col min="15116" max="15118" width="1.625" style="226" customWidth="1"/>
    <col min="15119" max="15119" width="3.625" style="226" customWidth="1"/>
    <col min="15120" max="15120" width="1.625" style="226" customWidth="1"/>
    <col min="15121" max="15121" width="3.625" style="226" customWidth="1"/>
    <col min="15122" max="15123" width="1.625" style="226" customWidth="1"/>
    <col min="15124" max="15124" width="3.625" style="226" customWidth="1"/>
    <col min="15125" max="15126" width="1.625" style="226" customWidth="1"/>
    <col min="15127" max="15127" width="3.625" style="226" customWidth="1"/>
    <col min="15128" max="15129" width="1.625" style="226" customWidth="1"/>
    <col min="15130" max="15130" width="3.625" style="226" customWidth="1"/>
    <col min="15131" max="15132" width="1.625" style="226" customWidth="1"/>
    <col min="15133" max="15133" width="3.625" style="226" customWidth="1"/>
    <col min="15134" max="15135" width="1.625" style="226" customWidth="1"/>
    <col min="15136" max="15136" width="3.625" style="226" customWidth="1"/>
    <col min="15137" max="15138" width="1.625" style="226" customWidth="1"/>
    <col min="15139" max="15139" width="3.625" style="226" customWidth="1"/>
    <col min="15140" max="15141" width="1.625" style="226" customWidth="1"/>
    <col min="15142" max="15142" width="3.625" style="226" customWidth="1"/>
    <col min="15143" max="15151" width="1.625" style="226" customWidth="1"/>
    <col min="15152" max="15153" width="5.375" style="226" customWidth="1"/>
    <col min="15154" max="15364" width="1.625" style="226"/>
    <col min="15365" max="15370" width="1.625" style="226" customWidth="1"/>
    <col min="15371" max="15371" width="3.625" style="226" customWidth="1"/>
    <col min="15372" max="15374" width="1.625" style="226" customWidth="1"/>
    <col min="15375" max="15375" width="3.625" style="226" customWidth="1"/>
    <col min="15376" max="15376" width="1.625" style="226" customWidth="1"/>
    <col min="15377" max="15377" width="3.625" style="226" customWidth="1"/>
    <col min="15378" max="15379" width="1.625" style="226" customWidth="1"/>
    <col min="15380" max="15380" width="3.625" style="226" customWidth="1"/>
    <col min="15381" max="15382" width="1.625" style="226" customWidth="1"/>
    <col min="15383" max="15383" width="3.625" style="226" customWidth="1"/>
    <col min="15384" max="15385" width="1.625" style="226" customWidth="1"/>
    <col min="15386" max="15386" width="3.625" style="226" customWidth="1"/>
    <col min="15387" max="15388" width="1.625" style="226" customWidth="1"/>
    <col min="15389" max="15389" width="3.625" style="226" customWidth="1"/>
    <col min="15390" max="15391" width="1.625" style="226" customWidth="1"/>
    <col min="15392" max="15392" width="3.625" style="226" customWidth="1"/>
    <col min="15393" max="15394" width="1.625" style="226" customWidth="1"/>
    <col min="15395" max="15395" width="3.625" style="226" customWidth="1"/>
    <col min="15396" max="15397" width="1.625" style="226" customWidth="1"/>
    <col min="15398" max="15398" width="3.625" style="226" customWidth="1"/>
    <col min="15399" max="15407" width="1.625" style="226" customWidth="1"/>
    <col min="15408" max="15409" width="5.375" style="226" customWidth="1"/>
    <col min="15410" max="15620" width="1.625" style="226"/>
    <col min="15621" max="15626" width="1.625" style="226" customWidth="1"/>
    <col min="15627" max="15627" width="3.625" style="226" customWidth="1"/>
    <col min="15628" max="15630" width="1.625" style="226" customWidth="1"/>
    <col min="15631" max="15631" width="3.625" style="226" customWidth="1"/>
    <col min="15632" max="15632" width="1.625" style="226" customWidth="1"/>
    <col min="15633" max="15633" width="3.625" style="226" customWidth="1"/>
    <col min="15634" max="15635" width="1.625" style="226" customWidth="1"/>
    <col min="15636" max="15636" width="3.625" style="226" customWidth="1"/>
    <col min="15637" max="15638" width="1.625" style="226" customWidth="1"/>
    <col min="15639" max="15639" width="3.625" style="226" customWidth="1"/>
    <col min="15640" max="15641" width="1.625" style="226" customWidth="1"/>
    <col min="15642" max="15642" width="3.625" style="226" customWidth="1"/>
    <col min="15643" max="15644" width="1.625" style="226" customWidth="1"/>
    <col min="15645" max="15645" width="3.625" style="226" customWidth="1"/>
    <col min="15646" max="15647" width="1.625" style="226" customWidth="1"/>
    <col min="15648" max="15648" width="3.625" style="226" customWidth="1"/>
    <col min="15649" max="15650" width="1.625" style="226" customWidth="1"/>
    <col min="15651" max="15651" width="3.625" style="226" customWidth="1"/>
    <col min="15652" max="15653" width="1.625" style="226" customWidth="1"/>
    <col min="15654" max="15654" width="3.625" style="226" customWidth="1"/>
    <col min="15655" max="15663" width="1.625" style="226" customWidth="1"/>
    <col min="15664" max="15665" width="5.375" style="226" customWidth="1"/>
    <col min="15666" max="15876" width="1.625" style="226"/>
    <col min="15877" max="15882" width="1.625" style="226" customWidth="1"/>
    <col min="15883" max="15883" width="3.625" style="226" customWidth="1"/>
    <col min="15884" max="15886" width="1.625" style="226" customWidth="1"/>
    <col min="15887" max="15887" width="3.625" style="226" customWidth="1"/>
    <col min="15888" max="15888" width="1.625" style="226" customWidth="1"/>
    <col min="15889" max="15889" width="3.625" style="226" customWidth="1"/>
    <col min="15890" max="15891" width="1.625" style="226" customWidth="1"/>
    <col min="15892" max="15892" width="3.625" style="226" customWidth="1"/>
    <col min="15893" max="15894" width="1.625" style="226" customWidth="1"/>
    <col min="15895" max="15895" width="3.625" style="226" customWidth="1"/>
    <col min="15896" max="15897" width="1.625" style="226" customWidth="1"/>
    <col min="15898" max="15898" width="3.625" style="226" customWidth="1"/>
    <col min="15899" max="15900" width="1.625" style="226" customWidth="1"/>
    <col min="15901" max="15901" width="3.625" style="226" customWidth="1"/>
    <col min="15902" max="15903" width="1.625" style="226" customWidth="1"/>
    <col min="15904" max="15904" width="3.625" style="226" customWidth="1"/>
    <col min="15905" max="15906" width="1.625" style="226" customWidth="1"/>
    <col min="15907" max="15907" width="3.625" style="226" customWidth="1"/>
    <col min="15908" max="15909" width="1.625" style="226" customWidth="1"/>
    <col min="15910" max="15910" width="3.625" style="226" customWidth="1"/>
    <col min="15911" max="15919" width="1.625" style="226" customWidth="1"/>
    <col min="15920" max="15921" width="5.375" style="226" customWidth="1"/>
    <col min="15922" max="16132" width="1.625" style="226"/>
    <col min="16133" max="16138" width="1.625" style="226" customWidth="1"/>
    <col min="16139" max="16139" width="3.625" style="226" customWidth="1"/>
    <col min="16140" max="16142" width="1.625" style="226" customWidth="1"/>
    <col min="16143" max="16143" width="3.625" style="226" customWidth="1"/>
    <col min="16144" max="16144" width="1.625" style="226" customWidth="1"/>
    <col min="16145" max="16145" width="3.625" style="226" customWidth="1"/>
    <col min="16146" max="16147" width="1.625" style="226" customWidth="1"/>
    <col min="16148" max="16148" width="3.625" style="226" customWidth="1"/>
    <col min="16149" max="16150" width="1.625" style="226" customWidth="1"/>
    <col min="16151" max="16151" width="3.625" style="226" customWidth="1"/>
    <col min="16152" max="16153" width="1.625" style="226" customWidth="1"/>
    <col min="16154" max="16154" width="3.625" style="226" customWidth="1"/>
    <col min="16155" max="16156" width="1.625" style="226" customWidth="1"/>
    <col min="16157" max="16157" width="3.625" style="226" customWidth="1"/>
    <col min="16158" max="16159" width="1.625" style="226" customWidth="1"/>
    <col min="16160" max="16160" width="3.625" style="226" customWidth="1"/>
    <col min="16161" max="16162" width="1.625" style="226" customWidth="1"/>
    <col min="16163" max="16163" width="3.625" style="226" customWidth="1"/>
    <col min="16164" max="16165" width="1.625" style="226" customWidth="1"/>
    <col min="16166" max="16166" width="3.625" style="226" customWidth="1"/>
    <col min="16167" max="16175" width="1.625" style="226" customWidth="1"/>
    <col min="16176" max="16177" width="5.375" style="226" customWidth="1"/>
    <col min="16178" max="16384" width="1.625" style="226"/>
  </cols>
  <sheetData>
    <row r="1" spans="2:49" ht="15.75" customHeight="1" x14ac:dyDescent="0.15">
      <c r="AU1" s="227"/>
      <c r="AV1" s="227"/>
      <c r="AW1" s="227"/>
    </row>
    <row r="2" spans="2:49" ht="27" customHeight="1" x14ac:dyDescent="0.15">
      <c r="B2" s="463" t="s">
        <v>1114</v>
      </c>
      <c r="C2" s="463"/>
      <c r="D2" s="463"/>
      <c r="E2" s="463"/>
      <c r="F2" s="463"/>
      <c r="G2" s="463"/>
      <c r="H2" s="463"/>
      <c r="I2" s="463"/>
      <c r="J2" s="463"/>
      <c r="K2" s="463"/>
      <c r="L2" s="463"/>
      <c r="M2" s="463"/>
      <c r="N2" s="463"/>
      <c r="O2" s="463"/>
      <c r="P2" s="463"/>
      <c r="Q2" s="463"/>
      <c r="R2" s="463"/>
      <c r="S2" s="463"/>
      <c r="T2" s="463"/>
      <c r="U2" s="463"/>
      <c r="V2" s="463"/>
      <c r="W2" s="463"/>
      <c r="X2" s="463"/>
      <c r="Y2" s="463"/>
      <c r="Z2" s="463"/>
      <c r="AA2" s="463"/>
      <c r="AB2" s="463"/>
      <c r="AC2" s="463"/>
      <c r="AD2" s="463"/>
      <c r="AE2" s="463"/>
      <c r="AF2" s="463"/>
      <c r="AG2" s="463"/>
      <c r="AH2" s="463"/>
      <c r="AI2" s="463"/>
      <c r="AJ2" s="463"/>
      <c r="AK2" s="463"/>
      <c r="AL2" s="463"/>
      <c r="AM2" s="463"/>
      <c r="AN2" s="463"/>
      <c r="AO2" s="463"/>
      <c r="AP2" s="463"/>
      <c r="AQ2" s="463"/>
      <c r="AR2" s="463"/>
      <c r="AS2" s="463"/>
      <c r="AT2" s="463"/>
      <c r="AU2" s="463"/>
      <c r="AV2" s="228"/>
      <c r="AW2" s="228"/>
    </row>
    <row r="3" spans="2:49" ht="8.25" customHeight="1" x14ac:dyDescent="0.15">
      <c r="B3" s="229"/>
      <c r="C3" s="229"/>
      <c r="D3" s="229"/>
      <c r="E3" s="229"/>
      <c r="F3" s="229"/>
      <c r="G3" s="229"/>
      <c r="H3" s="229"/>
      <c r="I3" s="229"/>
      <c r="J3" s="229"/>
      <c r="K3" s="229"/>
      <c r="L3" s="229"/>
      <c r="M3" s="229"/>
      <c r="N3" s="229"/>
      <c r="O3" s="229"/>
      <c r="P3" s="229"/>
      <c r="Q3" s="229"/>
      <c r="R3" s="229"/>
      <c r="S3" s="229"/>
      <c r="T3" s="229"/>
      <c r="U3" s="229"/>
      <c r="V3" s="229"/>
      <c r="W3" s="229"/>
      <c r="X3" s="229"/>
      <c r="Y3" s="229"/>
      <c r="Z3" s="229"/>
      <c r="AA3" s="229"/>
      <c r="AB3" s="229"/>
      <c r="AC3" s="229"/>
      <c r="AD3" s="229"/>
      <c r="AE3" s="229"/>
      <c r="AF3" s="229"/>
      <c r="AG3" s="229"/>
      <c r="AH3" s="229"/>
      <c r="AI3" s="229"/>
      <c r="AJ3" s="229"/>
      <c r="AK3" s="229"/>
      <c r="AL3" s="229"/>
      <c r="AM3" s="229"/>
      <c r="AN3" s="229"/>
      <c r="AO3" s="229"/>
      <c r="AP3" s="229"/>
      <c r="AQ3" s="229"/>
      <c r="AR3" s="229"/>
      <c r="AS3" s="229"/>
      <c r="AT3" s="229"/>
      <c r="AU3" s="229"/>
      <c r="AV3" s="229"/>
      <c r="AW3" s="229"/>
    </row>
    <row r="4" spans="2:49" s="233" customFormat="1" ht="16.5" customHeight="1" thickBot="1" x14ac:dyDescent="0.2">
      <c r="B4" s="230"/>
      <c r="C4" s="230"/>
      <c r="D4" s="230"/>
      <c r="E4" s="230"/>
      <c r="F4" s="230"/>
      <c r="G4" s="230"/>
      <c r="H4" s="231"/>
      <c r="I4" s="231"/>
      <c r="J4" s="231"/>
      <c r="K4" s="231"/>
      <c r="L4" s="232"/>
      <c r="M4" s="232"/>
      <c r="N4" s="232"/>
      <c r="O4" s="232"/>
      <c r="P4" s="232"/>
      <c r="Q4" s="232"/>
      <c r="R4" s="232"/>
      <c r="S4" s="232"/>
      <c r="T4" s="232"/>
      <c r="U4" s="232"/>
      <c r="V4" s="232"/>
      <c r="W4" s="232"/>
      <c r="AA4" s="232"/>
      <c r="AB4" s="232"/>
      <c r="AC4" s="232"/>
      <c r="AD4" s="232"/>
      <c r="AE4" s="232"/>
      <c r="AF4" s="232"/>
      <c r="AG4" s="232"/>
      <c r="AH4" s="232"/>
      <c r="AI4" s="232"/>
      <c r="AJ4" s="232"/>
      <c r="AK4" s="232"/>
      <c r="AL4" s="232"/>
      <c r="AM4" s="232"/>
      <c r="AN4" s="232"/>
      <c r="AO4" s="232"/>
      <c r="AP4" s="232"/>
      <c r="AQ4" s="232"/>
      <c r="AR4" s="232"/>
      <c r="AS4" s="232"/>
      <c r="AT4" s="232"/>
      <c r="AU4" s="227" t="s">
        <v>1076</v>
      </c>
      <c r="AV4" s="227"/>
      <c r="AW4" s="227"/>
    </row>
    <row r="5" spans="2:49" s="235" customFormat="1" ht="15" customHeight="1" x14ac:dyDescent="0.15">
      <c r="B5" s="402" t="s">
        <v>1077</v>
      </c>
      <c r="C5" s="403"/>
      <c r="D5" s="404"/>
      <c r="E5" s="411" t="s">
        <v>1078</v>
      </c>
      <c r="F5" s="403"/>
      <c r="G5" s="412"/>
      <c r="H5" s="404"/>
      <c r="I5" s="411" t="s">
        <v>1079</v>
      </c>
      <c r="J5" s="412"/>
      <c r="K5" s="412"/>
      <c r="L5" s="404"/>
      <c r="M5" s="411" t="s">
        <v>1080</v>
      </c>
      <c r="N5" s="404"/>
      <c r="O5" s="415" t="s">
        <v>1081</v>
      </c>
      <c r="P5" s="416"/>
      <c r="Q5" s="416"/>
      <c r="R5" s="415" t="s">
        <v>1082</v>
      </c>
      <c r="S5" s="416"/>
      <c r="T5" s="416"/>
      <c r="U5" s="415" t="s">
        <v>1083</v>
      </c>
      <c r="V5" s="416"/>
      <c r="W5" s="416"/>
      <c r="X5" s="417"/>
      <c r="Y5" s="417"/>
      <c r="Z5" s="417"/>
      <c r="AA5" s="415" t="s">
        <v>1084</v>
      </c>
      <c r="AB5" s="416"/>
      <c r="AC5" s="416"/>
      <c r="AD5" s="415" t="s">
        <v>1129</v>
      </c>
      <c r="AE5" s="416"/>
      <c r="AF5" s="416"/>
      <c r="AG5" s="418" t="s">
        <v>1085</v>
      </c>
      <c r="AH5" s="419"/>
      <c r="AI5" s="419"/>
      <c r="AJ5" s="415" t="s">
        <v>1086</v>
      </c>
      <c r="AK5" s="419"/>
      <c r="AL5" s="419"/>
      <c r="AM5" s="418" t="s">
        <v>1087</v>
      </c>
      <c r="AN5" s="418"/>
      <c r="AO5" s="418"/>
      <c r="AP5" s="420"/>
      <c r="AQ5" s="420"/>
      <c r="AR5" s="420"/>
      <c r="AS5" s="420"/>
      <c r="AT5" s="420"/>
      <c r="AU5" s="421"/>
      <c r="AV5" s="234"/>
      <c r="AW5" s="234"/>
    </row>
    <row r="6" spans="2:49" s="235" customFormat="1" ht="15" customHeight="1" x14ac:dyDescent="0.15">
      <c r="B6" s="405"/>
      <c r="C6" s="406"/>
      <c r="D6" s="407"/>
      <c r="E6" s="413"/>
      <c r="F6" s="406"/>
      <c r="G6" s="406"/>
      <c r="H6" s="407"/>
      <c r="I6" s="413"/>
      <c r="J6" s="406"/>
      <c r="K6" s="406"/>
      <c r="L6" s="407"/>
      <c r="M6" s="413"/>
      <c r="N6" s="407"/>
      <c r="O6" s="422" t="s">
        <v>1088</v>
      </c>
      <c r="P6" s="423"/>
      <c r="Q6" s="423"/>
      <c r="R6" s="422" t="s">
        <v>1089</v>
      </c>
      <c r="S6" s="423"/>
      <c r="T6" s="423"/>
      <c r="U6" s="422" t="s">
        <v>1090</v>
      </c>
      <c r="V6" s="423"/>
      <c r="W6" s="423"/>
      <c r="X6" s="422" t="s">
        <v>1091</v>
      </c>
      <c r="Y6" s="423"/>
      <c r="Z6" s="423"/>
      <c r="AA6" s="425" t="s">
        <v>1092</v>
      </c>
      <c r="AB6" s="423"/>
      <c r="AC6" s="423"/>
      <c r="AD6" s="422" t="s">
        <v>1130</v>
      </c>
      <c r="AE6" s="423"/>
      <c r="AF6" s="423"/>
      <c r="AG6" s="425" t="s">
        <v>1093</v>
      </c>
      <c r="AH6" s="426"/>
      <c r="AI6" s="426"/>
      <c r="AJ6" s="425" t="s">
        <v>1094</v>
      </c>
      <c r="AK6" s="426"/>
      <c r="AL6" s="426"/>
      <c r="AM6" s="425" t="s">
        <v>1095</v>
      </c>
      <c r="AN6" s="426"/>
      <c r="AO6" s="426"/>
      <c r="AP6" s="425" t="s">
        <v>1096</v>
      </c>
      <c r="AQ6" s="426"/>
      <c r="AR6" s="426"/>
      <c r="AS6" s="433" t="s">
        <v>1097</v>
      </c>
      <c r="AT6" s="434"/>
      <c r="AU6" s="435"/>
      <c r="AV6" s="236"/>
      <c r="AW6" s="236"/>
    </row>
    <row r="7" spans="2:49" s="235" customFormat="1" ht="12.95" customHeight="1" thickBot="1" x14ac:dyDescent="0.2">
      <c r="B7" s="408"/>
      <c r="C7" s="409"/>
      <c r="D7" s="410"/>
      <c r="E7" s="414"/>
      <c r="F7" s="409"/>
      <c r="G7" s="409"/>
      <c r="H7" s="410"/>
      <c r="I7" s="414"/>
      <c r="J7" s="409"/>
      <c r="K7" s="409"/>
      <c r="L7" s="410"/>
      <c r="M7" s="414"/>
      <c r="N7" s="410"/>
      <c r="O7" s="424"/>
      <c r="P7" s="424"/>
      <c r="Q7" s="424"/>
      <c r="R7" s="424"/>
      <c r="S7" s="424"/>
      <c r="T7" s="424"/>
      <c r="U7" s="424"/>
      <c r="V7" s="424"/>
      <c r="W7" s="424"/>
      <c r="X7" s="424"/>
      <c r="Y7" s="424"/>
      <c r="Z7" s="424"/>
      <c r="AA7" s="424"/>
      <c r="AB7" s="424"/>
      <c r="AC7" s="424"/>
      <c r="AD7" s="424"/>
      <c r="AE7" s="424"/>
      <c r="AF7" s="424"/>
      <c r="AG7" s="427"/>
      <c r="AH7" s="427"/>
      <c r="AI7" s="427"/>
      <c r="AJ7" s="427"/>
      <c r="AK7" s="427"/>
      <c r="AL7" s="427"/>
      <c r="AM7" s="428"/>
      <c r="AN7" s="427"/>
      <c r="AO7" s="427"/>
      <c r="AP7" s="428"/>
      <c r="AQ7" s="427"/>
      <c r="AR7" s="427"/>
      <c r="AS7" s="436"/>
      <c r="AT7" s="436"/>
      <c r="AU7" s="437"/>
      <c r="AV7" s="236"/>
      <c r="AW7" s="236"/>
    </row>
    <row r="8" spans="2:49" s="235" customFormat="1" ht="15" customHeight="1" x14ac:dyDescent="0.15">
      <c r="B8" s="438">
        <v>1</v>
      </c>
      <c r="C8" s="439"/>
      <c r="D8" s="440"/>
      <c r="E8" s="441"/>
      <c r="F8" s="442"/>
      <c r="G8" s="442"/>
      <c r="H8" s="440"/>
      <c r="I8" s="441"/>
      <c r="J8" s="442"/>
      <c r="K8" s="442"/>
      <c r="L8" s="440"/>
      <c r="M8" s="441"/>
      <c r="N8" s="440"/>
      <c r="O8" s="429" t="s">
        <v>625</v>
      </c>
      <c r="P8" s="430"/>
      <c r="Q8" s="431"/>
      <c r="R8" s="429" t="s">
        <v>625</v>
      </c>
      <c r="S8" s="430"/>
      <c r="T8" s="431"/>
      <c r="U8" s="429" t="s">
        <v>625</v>
      </c>
      <c r="V8" s="430"/>
      <c r="W8" s="431"/>
      <c r="X8" s="429" t="s">
        <v>625</v>
      </c>
      <c r="Y8" s="430"/>
      <c r="Z8" s="431"/>
      <c r="AA8" s="429" t="s">
        <v>625</v>
      </c>
      <c r="AB8" s="430"/>
      <c r="AC8" s="431"/>
      <c r="AD8" s="429" t="s">
        <v>625</v>
      </c>
      <c r="AE8" s="430"/>
      <c r="AF8" s="431"/>
      <c r="AG8" s="429" t="s">
        <v>625</v>
      </c>
      <c r="AH8" s="430"/>
      <c r="AI8" s="431"/>
      <c r="AJ8" s="429" t="s">
        <v>625</v>
      </c>
      <c r="AK8" s="430"/>
      <c r="AL8" s="431"/>
      <c r="AM8" s="429" t="s">
        <v>625</v>
      </c>
      <c r="AN8" s="430"/>
      <c r="AO8" s="431"/>
      <c r="AP8" s="429" t="s">
        <v>625</v>
      </c>
      <c r="AQ8" s="430"/>
      <c r="AR8" s="431"/>
      <c r="AS8" s="429" t="s">
        <v>625</v>
      </c>
      <c r="AT8" s="430"/>
      <c r="AU8" s="432"/>
      <c r="AV8" s="234"/>
      <c r="AW8" s="234"/>
    </row>
    <row r="9" spans="2:49" s="235" customFormat="1" ht="15" customHeight="1" x14ac:dyDescent="0.15">
      <c r="B9" s="447">
        <v>2</v>
      </c>
      <c r="C9" s="448"/>
      <c r="D9" s="449"/>
      <c r="E9" s="450"/>
      <c r="F9" s="451"/>
      <c r="G9" s="451"/>
      <c r="H9" s="452"/>
      <c r="I9" s="450"/>
      <c r="J9" s="451"/>
      <c r="K9" s="451"/>
      <c r="L9" s="452"/>
      <c r="M9" s="450"/>
      <c r="N9" s="452"/>
      <c r="O9" s="443" t="s">
        <v>625</v>
      </c>
      <c r="P9" s="444"/>
      <c r="Q9" s="446"/>
      <c r="R9" s="443" t="s">
        <v>625</v>
      </c>
      <c r="S9" s="444"/>
      <c r="T9" s="446"/>
      <c r="U9" s="443" t="s">
        <v>625</v>
      </c>
      <c r="V9" s="444"/>
      <c r="W9" s="446"/>
      <c r="X9" s="443" t="s">
        <v>625</v>
      </c>
      <c r="Y9" s="444"/>
      <c r="Z9" s="446"/>
      <c r="AA9" s="443" t="s">
        <v>625</v>
      </c>
      <c r="AB9" s="444"/>
      <c r="AC9" s="446"/>
      <c r="AD9" s="443" t="s">
        <v>625</v>
      </c>
      <c r="AE9" s="444"/>
      <c r="AF9" s="446"/>
      <c r="AG9" s="443" t="s">
        <v>625</v>
      </c>
      <c r="AH9" s="444"/>
      <c r="AI9" s="446"/>
      <c r="AJ9" s="443" t="s">
        <v>625</v>
      </c>
      <c r="AK9" s="444"/>
      <c r="AL9" s="446"/>
      <c r="AM9" s="443" t="s">
        <v>625</v>
      </c>
      <c r="AN9" s="444"/>
      <c r="AO9" s="446"/>
      <c r="AP9" s="443" t="s">
        <v>625</v>
      </c>
      <c r="AQ9" s="444"/>
      <c r="AR9" s="446"/>
      <c r="AS9" s="443" t="s">
        <v>625</v>
      </c>
      <c r="AT9" s="444"/>
      <c r="AU9" s="445"/>
      <c r="AV9" s="236"/>
      <c r="AW9" s="236"/>
    </row>
    <row r="10" spans="2:49" s="235" customFormat="1" ht="15" customHeight="1" x14ac:dyDescent="0.15">
      <c r="B10" s="447">
        <v>3</v>
      </c>
      <c r="C10" s="448"/>
      <c r="D10" s="449"/>
      <c r="E10" s="450"/>
      <c r="F10" s="451"/>
      <c r="G10" s="451"/>
      <c r="H10" s="452"/>
      <c r="I10" s="450"/>
      <c r="J10" s="451"/>
      <c r="K10" s="451"/>
      <c r="L10" s="452"/>
      <c r="M10" s="450"/>
      <c r="N10" s="452"/>
      <c r="O10" s="443" t="s">
        <v>625</v>
      </c>
      <c r="P10" s="444"/>
      <c r="Q10" s="446"/>
      <c r="R10" s="443" t="s">
        <v>625</v>
      </c>
      <c r="S10" s="444"/>
      <c r="T10" s="446"/>
      <c r="U10" s="443" t="s">
        <v>625</v>
      </c>
      <c r="V10" s="444"/>
      <c r="W10" s="446"/>
      <c r="X10" s="443" t="s">
        <v>625</v>
      </c>
      <c r="Y10" s="444"/>
      <c r="Z10" s="446"/>
      <c r="AA10" s="443" t="s">
        <v>625</v>
      </c>
      <c r="AB10" s="444"/>
      <c r="AC10" s="446"/>
      <c r="AD10" s="443" t="s">
        <v>625</v>
      </c>
      <c r="AE10" s="444"/>
      <c r="AF10" s="446"/>
      <c r="AG10" s="443" t="s">
        <v>625</v>
      </c>
      <c r="AH10" s="444"/>
      <c r="AI10" s="446"/>
      <c r="AJ10" s="443" t="s">
        <v>625</v>
      </c>
      <c r="AK10" s="444"/>
      <c r="AL10" s="446"/>
      <c r="AM10" s="443" t="s">
        <v>625</v>
      </c>
      <c r="AN10" s="444"/>
      <c r="AO10" s="446"/>
      <c r="AP10" s="443" t="s">
        <v>625</v>
      </c>
      <c r="AQ10" s="444"/>
      <c r="AR10" s="446"/>
      <c r="AS10" s="443" t="s">
        <v>625</v>
      </c>
      <c r="AT10" s="444"/>
      <c r="AU10" s="445"/>
      <c r="AV10" s="236"/>
      <c r="AW10" s="236"/>
    </row>
    <row r="11" spans="2:49" s="235" customFormat="1" ht="15" customHeight="1" x14ac:dyDescent="0.15">
      <c r="B11" s="447">
        <v>4</v>
      </c>
      <c r="C11" s="448"/>
      <c r="D11" s="449"/>
      <c r="E11" s="450"/>
      <c r="F11" s="451"/>
      <c r="G11" s="451"/>
      <c r="H11" s="452"/>
      <c r="I11" s="450"/>
      <c r="J11" s="451"/>
      <c r="K11" s="451"/>
      <c r="L11" s="452"/>
      <c r="M11" s="450"/>
      <c r="N11" s="452"/>
      <c r="O11" s="443" t="s">
        <v>625</v>
      </c>
      <c r="P11" s="444"/>
      <c r="Q11" s="446"/>
      <c r="R11" s="443" t="s">
        <v>625</v>
      </c>
      <c r="S11" s="444"/>
      <c r="T11" s="446"/>
      <c r="U11" s="443" t="s">
        <v>625</v>
      </c>
      <c r="V11" s="444"/>
      <c r="W11" s="446"/>
      <c r="X11" s="443" t="s">
        <v>625</v>
      </c>
      <c r="Y11" s="444"/>
      <c r="Z11" s="446"/>
      <c r="AA11" s="443" t="s">
        <v>625</v>
      </c>
      <c r="AB11" s="444"/>
      <c r="AC11" s="446"/>
      <c r="AD11" s="443" t="s">
        <v>625</v>
      </c>
      <c r="AE11" s="444"/>
      <c r="AF11" s="446"/>
      <c r="AG11" s="443" t="s">
        <v>625</v>
      </c>
      <c r="AH11" s="444"/>
      <c r="AI11" s="446"/>
      <c r="AJ11" s="443" t="s">
        <v>625</v>
      </c>
      <c r="AK11" s="444"/>
      <c r="AL11" s="446"/>
      <c r="AM11" s="443" t="s">
        <v>625</v>
      </c>
      <c r="AN11" s="444"/>
      <c r="AO11" s="446"/>
      <c r="AP11" s="443" t="s">
        <v>625</v>
      </c>
      <c r="AQ11" s="444"/>
      <c r="AR11" s="446"/>
      <c r="AS11" s="443" t="s">
        <v>625</v>
      </c>
      <c r="AT11" s="444"/>
      <c r="AU11" s="445"/>
      <c r="AV11" s="236"/>
      <c r="AW11" s="236"/>
    </row>
    <row r="12" spans="2:49" s="235" customFormat="1" ht="15" customHeight="1" x14ac:dyDescent="0.15">
      <c r="B12" s="447">
        <v>5</v>
      </c>
      <c r="C12" s="448"/>
      <c r="D12" s="449"/>
      <c r="E12" s="450"/>
      <c r="F12" s="451"/>
      <c r="G12" s="451"/>
      <c r="H12" s="452"/>
      <c r="I12" s="450"/>
      <c r="J12" s="451"/>
      <c r="K12" s="451"/>
      <c r="L12" s="452"/>
      <c r="M12" s="450"/>
      <c r="N12" s="452"/>
      <c r="O12" s="443" t="s">
        <v>625</v>
      </c>
      <c r="P12" s="444"/>
      <c r="Q12" s="446"/>
      <c r="R12" s="443" t="s">
        <v>625</v>
      </c>
      <c r="S12" s="444"/>
      <c r="T12" s="446"/>
      <c r="U12" s="443" t="s">
        <v>625</v>
      </c>
      <c r="V12" s="444"/>
      <c r="W12" s="446"/>
      <c r="X12" s="443" t="s">
        <v>625</v>
      </c>
      <c r="Y12" s="444"/>
      <c r="Z12" s="446"/>
      <c r="AA12" s="443" t="s">
        <v>625</v>
      </c>
      <c r="AB12" s="444"/>
      <c r="AC12" s="446"/>
      <c r="AD12" s="443" t="s">
        <v>625</v>
      </c>
      <c r="AE12" s="444"/>
      <c r="AF12" s="446"/>
      <c r="AG12" s="443" t="s">
        <v>625</v>
      </c>
      <c r="AH12" s="444"/>
      <c r="AI12" s="446"/>
      <c r="AJ12" s="443" t="s">
        <v>625</v>
      </c>
      <c r="AK12" s="444"/>
      <c r="AL12" s="446"/>
      <c r="AM12" s="443" t="s">
        <v>625</v>
      </c>
      <c r="AN12" s="444"/>
      <c r="AO12" s="446"/>
      <c r="AP12" s="443" t="s">
        <v>625</v>
      </c>
      <c r="AQ12" s="444"/>
      <c r="AR12" s="446"/>
      <c r="AS12" s="443" t="s">
        <v>625</v>
      </c>
      <c r="AT12" s="444"/>
      <c r="AU12" s="445"/>
      <c r="AV12" s="236"/>
      <c r="AW12" s="236"/>
    </row>
    <row r="13" spans="2:49" s="235" customFormat="1" ht="15" customHeight="1" x14ac:dyDescent="0.15">
      <c r="B13" s="447">
        <v>6</v>
      </c>
      <c r="C13" s="448"/>
      <c r="D13" s="449"/>
      <c r="E13" s="450"/>
      <c r="F13" s="451"/>
      <c r="G13" s="451"/>
      <c r="H13" s="452"/>
      <c r="I13" s="450"/>
      <c r="J13" s="451"/>
      <c r="K13" s="451"/>
      <c r="L13" s="452"/>
      <c r="M13" s="450"/>
      <c r="N13" s="452"/>
      <c r="O13" s="443" t="s">
        <v>625</v>
      </c>
      <c r="P13" s="444"/>
      <c r="Q13" s="446"/>
      <c r="R13" s="443" t="s">
        <v>625</v>
      </c>
      <c r="S13" s="444"/>
      <c r="T13" s="446"/>
      <c r="U13" s="443" t="s">
        <v>625</v>
      </c>
      <c r="V13" s="444"/>
      <c r="W13" s="446"/>
      <c r="X13" s="443" t="s">
        <v>625</v>
      </c>
      <c r="Y13" s="444"/>
      <c r="Z13" s="446"/>
      <c r="AA13" s="443" t="s">
        <v>625</v>
      </c>
      <c r="AB13" s="444"/>
      <c r="AC13" s="446"/>
      <c r="AD13" s="443" t="s">
        <v>625</v>
      </c>
      <c r="AE13" s="444"/>
      <c r="AF13" s="446"/>
      <c r="AG13" s="443" t="s">
        <v>625</v>
      </c>
      <c r="AH13" s="444"/>
      <c r="AI13" s="446"/>
      <c r="AJ13" s="443" t="s">
        <v>625</v>
      </c>
      <c r="AK13" s="444"/>
      <c r="AL13" s="446"/>
      <c r="AM13" s="443" t="s">
        <v>625</v>
      </c>
      <c r="AN13" s="444"/>
      <c r="AO13" s="446"/>
      <c r="AP13" s="443" t="s">
        <v>625</v>
      </c>
      <c r="AQ13" s="444"/>
      <c r="AR13" s="446"/>
      <c r="AS13" s="443" t="s">
        <v>625</v>
      </c>
      <c r="AT13" s="444"/>
      <c r="AU13" s="445"/>
      <c r="AV13" s="236"/>
      <c r="AW13" s="236"/>
    </row>
    <row r="14" spans="2:49" s="235" customFormat="1" ht="15" customHeight="1" x14ac:dyDescent="0.15">
      <c r="B14" s="447">
        <v>7</v>
      </c>
      <c r="C14" s="448"/>
      <c r="D14" s="449"/>
      <c r="E14" s="450"/>
      <c r="F14" s="451"/>
      <c r="G14" s="451"/>
      <c r="H14" s="452"/>
      <c r="I14" s="450"/>
      <c r="J14" s="451"/>
      <c r="K14" s="451"/>
      <c r="L14" s="452"/>
      <c r="M14" s="450"/>
      <c r="N14" s="452"/>
      <c r="O14" s="443" t="s">
        <v>625</v>
      </c>
      <c r="P14" s="444"/>
      <c r="Q14" s="446"/>
      <c r="R14" s="443" t="s">
        <v>625</v>
      </c>
      <c r="S14" s="444"/>
      <c r="T14" s="446"/>
      <c r="U14" s="443" t="s">
        <v>625</v>
      </c>
      <c r="V14" s="444"/>
      <c r="W14" s="446"/>
      <c r="X14" s="443" t="s">
        <v>625</v>
      </c>
      <c r="Y14" s="444"/>
      <c r="Z14" s="446"/>
      <c r="AA14" s="443" t="s">
        <v>625</v>
      </c>
      <c r="AB14" s="444"/>
      <c r="AC14" s="446"/>
      <c r="AD14" s="443" t="s">
        <v>625</v>
      </c>
      <c r="AE14" s="444"/>
      <c r="AF14" s="446"/>
      <c r="AG14" s="443" t="s">
        <v>625</v>
      </c>
      <c r="AH14" s="444"/>
      <c r="AI14" s="446"/>
      <c r="AJ14" s="443" t="s">
        <v>625</v>
      </c>
      <c r="AK14" s="444"/>
      <c r="AL14" s="446"/>
      <c r="AM14" s="443" t="s">
        <v>625</v>
      </c>
      <c r="AN14" s="444"/>
      <c r="AO14" s="446"/>
      <c r="AP14" s="443" t="s">
        <v>625</v>
      </c>
      <c r="AQ14" s="444"/>
      <c r="AR14" s="446"/>
      <c r="AS14" s="443" t="s">
        <v>625</v>
      </c>
      <c r="AT14" s="444"/>
      <c r="AU14" s="445"/>
      <c r="AV14" s="236"/>
      <c r="AW14" s="236"/>
    </row>
    <row r="15" spans="2:49" s="235" customFormat="1" ht="15" customHeight="1" x14ac:dyDescent="0.15">
      <c r="B15" s="447">
        <v>8</v>
      </c>
      <c r="C15" s="448"/>
      <c r="D15" s="449"/>
      <c r="E15" s="450"/>
      <c r="F15" s="451"/>
      <c r="G15" s="451"/>
      <c r="H15" s="452"/>
      <c r="I15" s="450"/>
      <c r="J15" s="451"/>
      <c r="K15" s="451"/>
      <c r="L15" s="452"/>
      <c r="M15" s="450"/>
      <c r="N15" s="452"/>
      <c r="O15" s="443" t="s">
        <v>625</v>
      </c>
      <c r="P15" s="444"/>
      <c r="Q15" s="446"/>
      <c r="R15" s="443" t="s">
        <v>625</v>
      </c>
      <c r="S15" s="444"/>
      <c r="T15" s="446"/>
      <c r="U15" s="443" t="s">
        <v>625</v>
      </c>
      <c r="V15" s="444"/>
      <c r="W15" s="446"/>
      <c r="X15" s="443" t="s">
        <v>625</v>
      </c>
      <c r="Y15" s="444"/>
      <c r="Z15" s="446"/>
      <c r="AA15" s="443" t="s">
        <v>625</v>
      </c>
      <c r="AB15" s="444"/>
      <c r="AC15" s="446"/>
      <c r="AD15" s="443" t="s">
        <v>625</v>
      </c>
      <c r="AE15" s="444"/>
      <c r="AF15" s="446"/>
      <c r="AG15" s="443" t="s">
        <v>625</v>
      </c>
      <c r="AH15" s="444"/>
      <c r="AI15" s="446"/>
      <c r="AJ15" s="443" t="s">
        <v>625</v>
      </c>
      <c r="AK15" s="444"/>
      <c r="AL15" s="446"/>
      <c r="AM15" s="443" t="s">
        <v>625</v>
      </c>
      <c r="AN15" s="444"/>
      <c r="AO15" s="446"/>
      <c r="AP15" s="443" t="s">
        <v>625</v>
      </c>
      <c r="AQ15" s="444"/>
      <c r="AR15" s="446"/>
      <c r="AS15" s="443" t="s">
        <v>625</v>
      </c>
      <c r="AT15" s="444"/>
      <c r="AU15" s="445"/>
      <c r="AV15" s="236"/>
      <c r="AW15" s="236"/>
    </row>
    <row r="16" spans="2:49" s="235" customFormat="1" ht="15" customHeight="1" x14ac:dyDescent="0.15">
      <c r="B16" s="447">
        <v>9</v>
      </c>
      <c r="C16" s="448"/>
      <c r="D16" s="449"/>
      <c r="E16" s="450"/>
      <c r="F16" s="451"/>
      <c r="G16" s="451"/>
      <c r="H16" s="452"/>
      <c r="I16" s="450"/>
      <c r="J16" s="451"/>
      <c r="K16" s="451"/>
      <c r="L16" s="452"/>
      <c r="M16" s="450"/>
      <c r="N16" s="452"/>
      <c r="O16" s="443" t="s">
        <v>625</v>
      </c>
      <c r="P16" s="444"/>
      <c r="Q16" s="446"/>
      <c r="R16" s="443" t="s">
        <v>625</v>
      </c>
      <c r="S16" s="444"/>
      <c r="T16" s="446"/>
      <c r="U16" s="443" t="s">
        <v>625</v>
      </c>
      <c r="V16" s="444"/>
      <c r="W16" s="446"/>
      <c r="X16" s="443" t="s">
        <v>625</v>
      </c>
      <c r="Y16" s="444"/>
      <c r="Z16" s="446"/>
      <c r="AA16" s="443" t="s">
        <v>625</v>
      </c>
      <c r="AB16" s="444"/>
      <c r="AC16" s="446"/>
      <c r="AD16" s="443" t="s">
        <v>625</v>
      </c>
      <c r="AE16" s="444"/>
      <c r="AF16" s="446"/>
      <c r="AG16" s="443" t="s">
        <v>625</v>
      </c>
      <c r="AH16" s="444"/>
      <c r="AI16" s="446"/>
      <c r="AJ16" s="443" t="s">
        <v>625</v>
      </c>
      <c r="AK16" s="444"/>
      <c r="AL16" s="446"/>
      <c r="AM16" s="443" t="s">
        <v>625</v>
      </c>
      <c r="AN16" s="444"/>
      <c r="AO16" s="446"/>
      <c r="AP16" s="443" t="s">
        <v>625</v>
      </c>
      <c r="AQ16" s="444"/>
      <c r="AR16" s="446"/>
      <c r="AS16" s="443" t="s">
        <v>625</v>
      </c>
      <c r="AT16" s="444"/>
      <c r="AU16" s="445"/>
      <c r="AV16" s="236"/>
      <c r="AW16" s="236"/>
    </row>
    <row r="17" spans="2:49" s="235" customFormat="1" ht="15" customHeight="1" x14ac:dyDescent="0.15">
      <c r="B17" s="447">
        <v>10</v>
      </c>
      <c r="C17" s="448"/>
      <c r="D17" s="449"/>
      <c r="E17" s="450"/>
      <c r="F17" s="451"/>
      <c r="G17" s="451"/>
      <c r="H17" s="452"/>
      <c r="I17" s="450"/>
      <c r="J17" s="451"/>
      <c r="K17" s="451"/>
      <c r="L17" s="452"/>
      <c r="M17" s="450"/>
      <c r="N17" s="452"/>
      <c r="O17" s="443" t="s">
        <v>625</v>
      </c>
      <c r="P17" s="444"/>
      <c r="Q17" s="446"/>
      <c r="R17" s="443" t="s">
        <v>625</v>
      </c>
      <c r="S17" s="444"/>
      <c r="T17" s="446"/>
      <c r="U17" s="443" t="s">
        <v>625</v>
      </c>
      <c r="V17" s="444"/>
      <c r="W17" s="446"/>
      <c r="X17" s="443" t="s">
        <v>625</v>
      </c>
      <c r="Y17" s="444"/>
      <c r="Z17" s="446"/>
      <c r="AA17" s="443" t="s">
        <v>625</v>
      </c>
      <c r="AB17" s="444"/>
      <c r="AC17" s="446"/>
      <c r="AD17" s="443" t="s">
        <v>625</v>
      </c>
      <c r="AE17" s="444"/>
      <c r="AF17" s="446"/>
      <c r="AG17" s="443" t="s">
        <v>625</v>
      </c>
      <c r="AH17" s="444"/>
      <c r="AI17" s="446"/>
      <c r="AJ17" s="443" t="s">
        <v>625</v>
      </c>
      <c r="AK17" s="444"/>
      <c r="AL17" s="446"/>
      <c r="AM17" s="443" t="s">
        <v>625</v>
      </c>
      <c r="AN17" s="444"/>
      <c r="AO17" s="446"/>
      <c r="AP17" s="443" t="s">
        <v>625</v>
      </c>
      <c r="AQ17" s="444"/>
      <c r="AR17" s="446"/>
      <c r="AS17" s="443" t="s">
        <v>625</v>
      </c>
      <c r="AT17" s="444"/>
      <c r="AU17" s="445"/>
      <c r="AV17" s="236"/>
      <c r="AW17" s="236"/>
    </row>
    <row r="18" spans="2:49" s="235" customFormat="1" ht="15" customHeight="1" x14ac:dyDescent="0.15">
      <c r="B18" s="447">
        <v>11</v>
      </c>
      <c r="C18" s="448"/>
      <c r="D18" s="449"/>
      <c r="E18" s="450"/>
      <c r="F18" s="451"/>
      <c r="G18" s="451"/>
      <c r="H18" s="452"/>
      <c r="I18" s="450"/>
      <c r="J18" s="451"/>
      <c r="K18" s="451"/>
      <c r="L18" s="452"/>
      <c r="M18" s="450"/>
      <c r="N18" s="452"/>
      <c r="O18" s="443" t="s">
        <v>625</v>
      </c>
      <c r="P18" s="444"/>
      <c r="Q18" s="446"/>
      <c r="R18" s="443" t="s">
        <v>625</v>
      </c>
      <c r="S18" s="444"/>
      <c r="T18" s="446"/>
      <c r="U18" s="443" t="s">
        <v>625</v>
      </c>
      <c r="V18" s="444"/>
      <c r="W18" s="446"/>
      <c r="X18" s="443" t="s">
        <v>625</v>
      </c>
      <c r="Y18" s="444"/>
      <c r="Z18" s="446"/>
      <c r="AA18" s="443" t="s">
        <v>625</v>
      </c>
      <c r="AB18" s="444"/>
      <c r="AC18" s="446"/>
      <c r="AD18" s="443" t="s">
        <v>625</v>
      </c>
      <c r="AE18" s="444"/>
      <c r="AF18" s="446"/>
      <c r="AG18" s="443" t="s">
        <v>625</v>
      </c>
      <c r="AH18" s="444"/>
      <c r="AI18" s="446"/>
      <c r="AJ18" s="443" t="s">
        <v>625</v>
      </c>
      <c r="AK18" s="444"/>
      <c r="AL18" s="446"/>
      <c r="AM18" s="443" t="s">
        <v>625</v>
      </c>
      <c r="AN18" s="444"/>
      <c r="AO18" s="446"/>
      <c r="AP18" s="443" t="s">
        <v>625</v>
      </c>
      <c r="AQ18" s="444"/>
      <c r="AR18" s="446"/>
      <c r="AS18" s="443" t="s">
        <v>625</v>
      </c>
      <c r="AT18" s="444"/>
      <c r="AU18" s="445"/>
      <c r="AV18" s="236"/>
      <c r="AW18" s="236"/>
    </row>
    <row r="19" spans="2:49" s="235" customFormat="1" ht="15" customHeight="1" x14ac:dyDescent="0.15">
      <c r="B19" s="447">
        <v>12</v>
      </c>
      <c r="C19" s="448"/>
      <c r="D19" s="449"/>
      <c r="E19" s="450"/>
      <c r="F19" s="451"/>
      <c r="G19" s="451"/>
      <c r="H19" s="452"/>
      <c r="I19" s="450"/>
      <c r="J19" s="451"/>
      <c r="K19" s="451"/>
      <c r="L19" s="452"/>
      <c r="M19" s="450"/>
      <c r="N19" s="452"/>
      <c r="O19" s="443" t="s">
        <v>625</v>
      </c>
      <c r="P19" s="444"/>
      <c r="Q19" s="446"/>
      <c r="R19" s="443" t="s">
        <v>625</v>
      </c>
      <c r="S19" s="444"/>
      <c r="T19" s="446"/>
      <c r="U19" s="443" t="s">
        <v>625</v>
      </c>
      <c r="V19" s="444"/>
      <c r="W19" s="446"/>
      <c r="X19" s="443" t="s">
        <v>625</v>
      </c>
      <c r="Y19" s="444"/>
      <c r="Z19" s="446"/>
      <c r="AA19" s="443" t="s">
        <v>625</v>
      </c>
      <c r="AB19" s="444"/>
      <c r="AC19" s="446"/>
      <c r="AD19" s="443" t="s">
        <v>625</v>
      </c>
      <c r="AE19" s="444"/>
      <c r="AF19" s="446"/>
      <c r="AG19" s="443" t="s">
        <v>625</v>
      </c>
      <c r="AH19" s="444"/>
      <c r="AI19" s="446"/>
      <c r="AJ19" s="443" t="s">
        <v>625</v>
      </c>
      <c r="AK19" s="444"/>
      <c r="AL19" s="446"/>
      <c r="AM19" s="443" t="s">
        <v>625</v>
      </c>
      <c r="AN19" s="444"/>
      <c r="AO19" s="446"/>
      <c r="AP19" s="443" t="s">
        <v>625</v>
      </c>
      <c r="AQ19" s="444"/>
      <c r="AR19" s="446"/>
      <c r="AS19" s="443" t="s">
        <v>625</v>
      </c>
      <c r="AT19" s="444"/>
      <c r="AU19" s="445"/>
      <c r="AV19" s="236"/>
      <c r="AW19" s="236"/>
    </row>
    <row r="20" spans="2:49" s="235" customFormat="1" ht="15" customHeight="1" x14ac:dyDescent="0.15">
      <c r="B20" s="447">
        <v>13</v>
      </c>
      <c r="C20" s="448"/>
      <c r="D20" s="449"/>
      <c r="E20" s="450"/>
      <c r="F20" s="451"/>
      <c r="G20" s="451"/>
      <c r="H20" s="452"/>
      <c r="I20" s="450"/>
      <c r="J20" s="451"/>
      <c r="K20" s="451"/>
      <c r="L20" s="452"/>
      <c r="M20" s="450"/>
      <c r="N20" s="452"/>
      <c r="O20" s="443" t="s">
        <v>625</v>
      </c>
      <c r="P20" s="444"/>
      <c r="Q20" s="446"/>
      <c r="R20" s="443" t="s">
        <v>625</v>
      </c>
      <c r="S20" s="444"/>
      <c r="T20" s="446"/>
      <c r="U20" s="443" t="s">
        <v>625</v>
      </c>
      <c r="V20" s="444"/>
      <c r="W20" s="446"/>
      <c r="X20" s="443" t="s">
        <v>625</v>
      </c>
      <c r="Y20" s="444"/>
      <c r="Z20" s="446"/>
      <c r="AA20" s="443" t="s">
        <v>625</v>
      </c>
      <c r="AB20" s="444"/>
      <c r="AC20" s="446"/>
      <c r="AD20" s="443" t="s">
        <v>625</v>
      </c>
      <c r="AE20" s="444"/>
      <c r="AF20" s="446"/>
      <c r="AG20" s="443" t="s">
        <v>625</v>
      </c>
      <c r="AH20" s="444"/>
      <c r="AI20" s="446"/>
      <c r="AJ20" s="443" t="s">
        <v>625</v>
      </c>
      <c r="AK20" s="444"/>
      <c r="AL20" s="446"/>
      <c r="AM20" s="443" t="s">
        <v>625</v>
      </c>
      <c r="AN20" s="444"/>
      <c r="AO20" s="446"/>
      <c r="AP20" s="443" t="s">
        <v>625</v>
      </c>
      <c r="AQ20" s="444"/>
      <c r="AR20" s="446"/>
      <c r="AS20" s="443" t="s">
        <v>625</v>
      </c>
      <c r="AT20" s="444"/>
      <c r="AU20" s="445"/>
      <c r="AV20" s="236"/>
      <c r="AW20" s="236"/>
    </row>
    <row r="21" spans="2:49" s="235" customFormat="1" ht="15" customHeight="1" x14ac:dyDescent="0.15">
      <c r="B21" s="447">
        <v>14</v>
      </c>
      <c r="C21" s="448"/>
      <c r="D21" s="449"/>
      <c r="E21" s="450"/>
      <c r="F21" s="451"/>
      <c r="G21" s="451"/>
      <c r="H21" s="452"/>
      <c r="I21" s="450"/>
      <c r="J21" s="451"/>
      <c r="K21" s="451"/>
      <c r="L21" s="452"/>
      <c r="M21" s="450"/>
      <c r="N21" s="452"/>
      <c r="O21" s="443" t="s">
        <v>625</v>
      </c>
      <c r="P21" s="444"/>
      <c r="Q21" s="446"/>
      <c r="R21" s="443" t="s">
        <v>625</v>
      </c>
      <c r="S21" s="444"/>
      <c r="T21" s="446"/>
      <c r="U21" s="443" t="s">
        <v>625</v>
      </c>
      <c r="V21" s="444"/>
      <c r="W21" s="446"/>
      <c r="X21" s="443" t="s">
        <v>625</v>
      </c>
      <c r="Y21" s="444"/>
      <c r="Z21" s="446"/>
      <c r="AA21" s="443" t="s">
        <v>625</v>
      </c>
      <c r="AB21" s="444"/>
      <c r="AC21" s="446"/>
      <c r="AD21" s="443" t="s">
        <v>625</v>
      </c>
      <c r="AE21" s="444"/>
      <c r="AF21" s="446"/>
      <c r="AG21" s="443" t="s">
        <v>625</v>
      </c>
      <c r="AH21" s="444"/>
      <c r="AI21" s="446"/>
      <c r="AJ21" s="443" t="s">
        <v>625</v>
      </c>
      <c r="AK21" s="444"/>
      <c r="AL21" s="446"/>
      <c r="AM21" s="443" t="s">
        <v>625</v>
      </c>
      <c r="AN21" s="444"/>
      <c r="AO21" s="446"/>
      <c r="AP21" s="443" t="s">
        <v>625</v>
      </c>
      <c r="AQ21" s="444"/>
      <c r="AR21" s="446"/>
      <c r="AS21" s="443" t="s">
        <v>625</v>
      </c>
      <c r="AT21" s="444"/>
      <c r="AU21" s="445"/>
      <c r="AV21" s="236"/>
      <c r="AW21" s="236"/>
    </row>
    <row r="22" spans="2:49" s="235" customFormat="1" ht="15" customHeight="1" x14ac:dyDescent="0.15">
      <c r="B22" s="447">
        <v>15</v>
      </c>
      <c r="C22" s="448"/>
      <c r="D22" s="449"/>
      <c r="E22" s="450"/>
      <c r="F22" s="451"/>
      <c r="G22" s="451"/>
      <c r="H22" s="452"/>
      <c r="I22" s="450"/>
      <c r="J22" s="451"/>
      <c r="K22" s="451"/>
      <c r="L22" s="452"/>
      <c r="M22" s="450"/>
      <c r="N22" s="452"/>
      <c r="O22" s="443" t="s">
        <v>625</v>
      </c>
      <c r="P22" s="444"/>
      <c r="Q22" s="446"/>
      <c r="R22" s="443" t="s">
        <v>625</v>
      </c>
      <c r="S22" s="444"/>
      <c r="T22" s="446"/>
      <c r="U22" s="443" t="s">
        <v>625</v>
      </c>
      <c r="V22" s="444"/>
      <c r="W22" s="446"/>
      <c r="X22" s="443" t="s">
        <v>625</v>
      </c>
      <c r="Y22" s="444"/>
      <c r="Z22" s="446"/>
      <c r="AA22" s="443" t="s">
        <v>625</v>
      </c>
      <c r="AB22" s="444"/>
      <c r="AC22" s="446"/>
      <c r="AD22" s="443" t="s">
        <v>625</v>
      </c>
      <c r="AE22" s="444"/>
      <c r="AF22" s="446"/>
      <c r="AG22" s="443" t="s">
        <v>625</v>
      </c>
      <c r="AH22" s="444"/>
      <c r="AI22" s="446"/>
      <c r="AJ22" s="443" t="s">
        <v>625</v>
      </c>
      <c r="AK22" s="444"/>
      <c r="AL22" s="446"/>
      <c r="AM22" s="443" t="s">
        <v>625</v>
      </c>
      <c r="AN22" s="444"/>
      <c r="AO22" s="446"/>
      <c r="AP22" s="443" t="s">
        <v>625</v>
      </c>
      <c r="AQ22" s="444"/>
      <c r="AR22" s="446"/>
      <c r="AS22" s="443" t="s">
        <v>625</v>
      </c>
      <c r="AT22" s="444"/>
      <c r="AU22" s="445"/>
      <c r="AV22" s="236"/>
      <c r="AW22" s="236"/>
    </row>
    <row r="23" spans="2:49" s="235" customFormat="1" ht="15" customHeight="1" x14ac:dyDescent="0.15">
      <c r="B23" s="447">
        <v>16</v>
      </c>
      <c r="C23" s="448"/>
      <c r="D23" s="449"/>
      <c r="E23" s="450"/>
      <c r="F23" s="451"/>
      <c r="G23" s="451"/>
      <c r="H23" s="452"/>
      <c r="I23" s="450"/>
      <c r="J23" s="451"/>
      <c r="K23" s="451"/>
      <c r="L23" s="452"/>
      <c r="M23" s="450"/>
      <c r="N23" s="452"/>
      <c r="O23" s="443" t="s">
        <v>625</v>
      </c>
      <c r="P23" s="444"/>
      <c r="Q23" s="446"/>
      <c r="R23" s="443" t="s">
        <v>625</v>
      </c>
      <c r="S23" s="444"/>
      <c r="T23" s="446"/>
      <c r="U23" s="443" t="s">
        <v>625</v>
      </c>
      <c r="V23" s="444"/>
      <c r="W23" s="446"/>
      <c r="X23" s="443" t="s">
        <v>625</v>
      </c>
      <c r="Y23" s="444"/>
      <c r="Z23" s="446"/>
      <c r="AA23" s="443" t="s">
        <v>625</v>
      </c>
      <c r="AB23" s="444"/>
      <c r="AC23" s="446"/>
      <c r="AD23" s="443" t="s">
        <v>625</v>
      </c>
      <c r="AE23" s="444"/>
      <c r="AF23" s="446"/>
      <c r="AG23" s="443" t="s">
        <v>625</v>
      </c>
      <c r="AH23" s="444"/>
      <c r="AI23" s="446"/>
      <c r="AJ23" s="443" t="s">
        <v>625</v>
      </c>
      <c r="AK23" s="444"/>
      <c r="AL23" s="446"/>
      <c r="AM23" s="443" t="s">
        <v>625</v>
      </c>
      <c r="AN23" s="444"/>
      <c r="AO23" s="446"/>
      <c r="AP23" s="443" t="s">
        <v>625</v>
      </c>
      <c r="AQ23" s="444"/>
      <c r="AR23" s="446"/>
      <c r="AS23" s="443" t="s">
        <v>625</v>
      </c>
      <c r="AT23" s="444"/>
      <c r="AU23" s="445"/>
      <c r="AV23" s="236"/>
      <c r="AW23" s="236"/>
    </row>
    <row r="24" spans="2:49" s="235" customFormat="1" ht="15" customHeight="1" x14ac:dyDescent="0.15">
      <c r="B24" s="447">
        <v>17</v>
      </c>
      <c r="C24" s="448"/>
      <c r="D24" s="449"/>
      <c r="E24" s="450"/>
      <c r="F24" s="451"/>
      <c r="G24" s="451"/>
      <c r="H24" s="452"/>
      <c r="I24" s="450"/>
      <c r="J24" s="451"/>
      <c r="K24" s="451"/>
      <c r="L24" s="452"/>
      <c r="M24" s="450"/>
      <c r="N24" s="452"/>
      <c r="O24" s="443" t="s">
        <v>625</v>
      </c>
      <c r="P24" s="444"/>
      <c r="Q24" s="446"/>
      <c r="R24" s="443" t="s">
        <v>625</v>
      </c>
      <c r="S24" s="444"/>
      <c r="T24" s="446"/>
      <c r="U24" s="443" t="s">
        <v>625</v>
      </c>
      <c r="V24" s="444"/>
      <c r="W24" s="446"/>
      <c r="X24" s="443" t="s">
        <v>625</v>
      </c>
      <c r="Y24" s="444"/>
      <c r="Z24" s="446"/>
      <c r="AA24" s="443" t="s">
        <v>625</v>
      </c>
      <c r="AB24" s="444"/>
      <c r="AC24" s="446"/>
      <c r="AD24" s="443" t="s">
        <v>625</v>
      </c>
      <c r="AE24" s="444"/>
      <c r="AF24" s="446"/>
      <c r="AG24" s="443" t="s">
        <v>625</v>
      </c>
      <c r="AH24" s="444"/>
      <c r="AI24" s="446"/>
      <c r="AJ24" s="443" t="s">
        <v>625</v>
      </c>
      <c r="AK24" s="444"/>
      <c r="AL24" s="446"/>
      <c r="AM24" s="443" t="s">
        <v>625</v>
      </c>
      <c r="AN24" s="444"/>
      <c r="AO24" s="446"/>
      <c r="AP24" s="443" t="s">
        <v>625</v>
      </c>
      <c r="AQ24" s="444"/>
      <c r="AR24" s="446"/>
      <c r="AS24" s="443" t="s">
        <v>625</v>
      </c>
      <c r="AT24" s="444"/>
      <c r="AU24" s="445"/>
      <c r="AV24" s="236"/>
      <c r="AW24" s="236"/>
    </row>
    <row r="25" spans="2:49" s="235" customFormat="1" ht="15" customHeight="1" x14ac:dyDescent="0.15">
      <c r="B25" s="447">
        <v>18</v>
      </c>
      <c r="C25" s="448"/>
      <c r="D25" s="449"/>
      <c r="E25" s="450"/>
      <c r="F25" s="451"/>
      <c r="G25" s="451"/>
      <c r="H25" s="452"/>
      <c r="I25" s="450"/>
      <c r="J25" s="451"/>
      <c r="K25" s="451"/>
      <c r="L25" s="452"/>
      <c r="M25" s="450"/>
      <c r="N25" s="452"/>
      <c r="O25" s="443" t="s">
        <v>625</v>
      </c>
      <c r="P25" s="444"/>
      <c r="Q25" s="446"/>
      <c r="R25" s="443" t="s">
        <v>625</v>
      </c>
      <c r="S25" s="444"/>
      <c r="T25" s="446"/>
      <c r="U25" s="443" t="s">
        <v>625</v>
      </c>
      <c r="V25" s="444"/>
      <c r="W25" s="446"/>
      <c r="X25" s="443" t="s">
        <v>625</v>
      </c>
      <c r="Y25" s="444"/>
      <c r="Z25" s="446"/>
      <c r="AA25" s="443" t="s">
        <v>625</v>
      </c>
      <c r="AB25" s="444"/>
      <c r="AC25" s="446"/>
      <c r="AD25" s="443" t="s">
        <v>625</v>
      </c>
      <c r="AE25" s="444"/>
      <c r="AF25" s="446"/>
      <c r="AG25" s="443" t="s">
        <v>625</v>
      </c>
      <c r="AH25" s="444"/>
      <c r="AI25" s="446"/>
      <c r="AJ25" s="443" t="s">
        <v>625</v>
      </c>
      <c r="AK25" s="444"/>
      <c r="AL25" s="446"/>
      <c r="AM25" s="443" t="s">
        <v>625</v>
      </c>
      <c r="AN25" s="444"/>
      <c r="AO25" s="446"/>
      <c r="AP25" s="443" t="s">
        <v>625</v>
      </c>
      <c r="AQ25" s="444"/>
      <c r="AR25" s="446"/>
      <c r="AS25" s="443" t="s">
        <v>625</v>
      </c>
      <c r="AT25" s="444"/>
      <c r="AU25" s="445"/>
      <c r="AV25" s="236"/>
      <c r="AW25" s="236"/>
    </row>
    <row r="26" spans="2:49" s="235" customFormat="1" ht="15" customHeight="1" x14ac:dyDescent="0.15">
      <c r="B26" s="447">
        <v>19</v>
      </c>
      <c r="C26" s="448"/>
      <c r="D26" s="449"/>
      <c r="E26" s="450"/>
      <c r="F26" s="451"/>
      <c r="G26" s="451"/>
      <c r="H26" s="452"/>
      <c r="I26" s="450"/>
      <c r="J26" s="451"/>
      <c r="K26" s="451"/>
      <c r="L26" s="452"/>
      <c r="M26" s="450"/>
      <c r="N26" s="452"/>
      <c r="O26" s="443" t="s">
        <v>625</v>
      </c>
      <c r="P26" s="444"/>
      <c r="Q26" s="446"/>
      <c r="R26" s="443" t="s">
        <v>625</v>
      </c>
      <c r="S26" s="444"/>
      <c r="T26" s="446"/>
      <c r="U26" s="443" t="s">
        <v>625</v>
      </c>
      <c r="V26" s="444"/>
      <c r="W26" s="446"/>
      <c r="X26" s="443" t="s">
        <v>625</v>
      </c>
      <c r="Y26" s="444"/>
      <c r="Z26" s="446"/>
      <c r="AA26" s="443" t="s">
        <v>625</v>
      </c>
      <c r="AB26" s="444"/>
      <c r="AC26" s="446"/>
      <c r="AD26" s="443" t="s">
        <v>625</v>
      </c>
      <c r="AE26" s="444"/>
      <c r="AF26" s="446"/>
      <c r="AG26" s="443" t="s">
        <v>625</v>
      </c>
      <c r="AH26" s="444"/>
      <c r="AI26" s="446"/>
      <c r="AJ26" s="443" t="s">
        <v>625</v>
      </c>
      <c r="AK26" s="444"/>
      <c r="AL26" s="446"/>
      <c r="AM26" s="443" t="s">
        <v>625</v>
      </c>
      <c r="AN26" s="444"/>
      <c r="AO26" s="446"/>
      <c r="AP26" s="443" t="s">
        <v>625</v>
      </c>
      <c r="AQ26" s="444"/>
      <c r="AR26" s="446"/>
      <c r="AS26" s="443" t="s">
        <v>625</v>
      </c>
      <c r="AT26" s="444"/>
      <c r="AU26" s="445"/>
      <c r="AV26" s="236"/>
      <c r="AW26" s="236"/>
    </row>
    <row r="27" spans="2:49" s="235" customFormat="1" ht="15" customHeight="1" x14ac:dyDescent="0.15">
      <c r="B27" s="447">
        <v>20</v>
      </c>
      <c r="C27" s="448"/>
      <c r="D27" s="449"/>
      <c r="E27" s="450"/>
      <c r="F27" s="451"/>
      <c r="G27" s="451"/>
      <c r="H27" s="452"/>
      <c r="I27" s="450"/>
      <c r="J27" s="451"/>
      <c r="K27" s="451"/>
      <c r="L27" s="452"/>
      <c r="M27" s="450"/>
      <c r="N27" s="452"/>
      <c r="O27" s="443" t="s">
        <v>625</v>
      </c>
      <c r="P27" s="444"/>
      <c r="Q27" s="446"/>
      <c r="R27" s="443" t="s">
        <v>625</v>
      </c>
      <c r="S27" s="444"/>
      <c r="T27" s="446"/>
      <c r="U27" s="443" t="s">
        <v>625</v>
      </c>
      <c r="V27" s="444"/>
      <c r="W27" s="446"/>
      <c r="X27" s="443" t="s">
        <v>625</v>
      </c>
      <c r="Y27" s="444"/>
      <c r="Z27" s="446"/>
      <c r="AA27" s="443" t="s">
        <v>625</v>
      </c>
      <c r="AB27" s="444"/>
      <c r="AC27" s="446"/>
      <c r="AD27" s="443" t="s">
        <v>625</v>
      </c>
      <c r="AE27" s="444"/>
      <c r="AF27" s="446"/>
      <c r="AG27" s="443" t="s">
        <v>625</v>
      </c>
      <c r="AH27" s="444"/>
      <c r="AI27" s="446"/>
      <c r="AJ27" s="443" t="s">
        <v>625</v>
      </c>
      <c r="AK27" s="444"/>
      <c r="AL27" s="446"/>
      <c r="AM27" s="443" t="s">
        <v>625</v>
      </c>
      <c r="AN27" s="444"/>
      <c r="AO27" s="446"/>
      <c r="AP27" s="443" t="s">
        <v>625</v>
      </c>
      <c r="AQ27" s="444"/>
      <c r="AR27" s="446"/>
      <c r="AS27" s="443" t="s">
        <v>625</v>
      </c>
      <c r="AT27" s="444"/>
      <c r="AU27" s="445"/>
      <c r="AV27" s="236"/>
      <c r="AW27" s="236"/>
    </row>
    <row r="28" spans="2:49" s="235" customFormat="1" ht="15" customHeight="1" x14ac:dyDescent="0.15">
      <c r="B28" s="447">
        <v>21</v>
      </c>
      <c r="C28" s="448"/>
      <c r="D28" s="449"/>
      <c r="E28" s="450"/>
      <c r="F28" s="451"/>
      <c r="G28" s="451"/>
      <c r="H28" s="452"/>
      <c r="I28" s="450"/>
      <c r="J28" s="451"/>
      <c r="K28" s="451"/>
      <c r="L28" s="452"/>
      <c r="M28" s="450"/>
      <c r="N28" s="452"/>
      <c r="O28" s="443" t="s">
        <v>625</v>
      </c>
      <c r="P28" s="444"/>
      <c r="Q28" s="446"/>
      <c r="R28" s="443" t="s">
        <v>625</v>
      </c>
      <c r="S28" s="444"/>
      <c r="T28" s="446"/>
      <c r="U28" s="443" t="s">
        <v>625</v>
      </c>
      <c r="V28" s="444"/>
      <c r="W28" s="446"/>
      <c r="X28" s="443" t="s">
        <v>625</v>
      </c>
      <c r="Y28" s="444"/>
      <c r="Z28" s="446"/>
      <c r="AA28" s="443" t="s">
        <v>625</v>
      </c>
      <c r="AB28" s="444"/>
      <c r="AC28" s="446"/>
      <c r="AD28" s="443" t="s">
        <v>625</v>
      </c>
      <c r="AE28" s="444"/>
      <c r="AF28" s="446"/>
      <c r="AG28" s="443" t="s">
        <v>625</v>
      </c>
      <c r="AH28" s="444"/>
      <c r="AI28" s="446"/>
      <c r="AJ28" s="443" t="s">
        <v>625</v>
      </c>
      <c r="AK28" s="444"/>
      <c r="AL28" s="446"/>
      <c r="AM28" s="443" t="s">
        <v>625</v>
      </c>
      <c r="AN28" s="444"/>
      <c r="AO28" s="446"/>
      <c r="AP28" s="443" t="s">
        <v>625</v>
      </c>
      <c r="AQ28" s="444"/>
      <c r="AR28" s="446"/>
      <c r="AS28" s="443" t="s">
        <v>625</v>
      </c>
      <c r="AT28" s="444"/>
      <c r="AU28" s="445"/>
      <c r="AV28" s="236"/>
      <c r="AW28" s="236"/>
    </row>
    <row r="29" spans="2:49" s="235" customFormat="1" ht="15" customHeight="1" x14ac:dyDescent="0.15">
      <c r="B29" s="447">
        <v>22</v>
      </c>
      <c r="C29" s="448"/>
      <c r="D29" s="449"/>
      <c r="E29" s="450"/>
      <c r="F29" s="451"/>
      <c r="G29" s="451"/>
      <c r="H29" s="452"/>
      <c r="I29" s="450"/>
      <c r="J29" s="451"/>
      <c r="K29" s="451"/>
      <c r="L29" s="452"/>
      <c r="M29" s="450"/>
      <c r="N29" s="452"/>
      <c r="O29" s="443" t="s">
        <v>625</v>
      </c>
      <c r="P29" s="444"/>
      <c r="Q29" s="446"/>
      <c r="R29" s="443" t="s">
        <v>625</v>
      </c>
      <c r="S29" s="444"/>
      <c r="T29" s="446"/>
      <c r="U29" s="443" t="s">
        <v>625</v>
      </c>
      <c r="V29" s="444"/>
      <c r="W29" s="446"/>
      <c r="X29" s="443" t="s">
        <v>625</v>
      </c>
      <c r="Y29" s="444"/>
      <c r="Z29" s="446"/>
      <c r="AA29" s="443" t="s">
        <v>625</v>
      </c>
      <c r="AB29" s="444"/>
      <c r="AC29" s="446"/>
      <c r="AD29" s="443" t="s">
        <v>625</v>
      </c>
      <c r="AE29" s="444"/>
      <c r="AF29" s="446"/>
      <c r="AG29" s="443" t="s">
        <v>625</v>
      </c>
      <c r="AH29" s="444"/>
      <c r="AI29" s="446"/>
      <c r="AJ29" s="443" t="s">
        <v>625</v>
      </c>
      <c r="AK29" s="444"/>
      <c r="AL29" s="446"/>
      <c r="AM29" s="443" t="s">
        <v>625</v>
      </c>
      <c r="AN29" s="444"/>
      <c r="AO29" s="446"/>
      <c r="AP29" s="443" t="s">
        <v>625</v>
      </c>
      <c r="AQ29" s="444"/>
      <c r="AR29" s="446"/>
      <c r="AS29" s="443" t="s">
        <v>625</v>
      </c>
      <c r="AT29" s="444"/>
      <c r="AU29" s="445"/>
      <c r="AV29" s="236"/>
      <c r="AW29" s="236"/>
    </row>
    <row r="30" spans="2:49" s="235" customFormat="1" ht="15" customHeight="1" x14ac:dyDescent="0.15">
      <c r="B30" s="447">
        <v>23</v>
      </c>
      <c r="C30" s="448"/>
      <c r="D30" s="449"/>
      <c r="E30" s="450"/>
      <c r="F30" s="451"/>
      <c r="G30" s="451"/>
      <c r="H30" s="452"/>
      <c r="I30" s="450"/>
      <c r="J30" s="451"/>
      <c r="K30" s="451"/>
      <c r="L30" s="452"/>
      <c r="M30" s="450"/>
      <c r="N30" s="452"/>
      <c r="O30" s="443" t="s">
        <v>625</v>
      </c>
      <c r="P30" s="444"/>
      <c r="Q30" s="446"/>
      <c r="R30" s="443" t="s">
        <v>625</v>
      </c>
      <c r="S30" s="444"/>
      <c r="T30" s="446"/>
      <c r="U30" s="443" t="s">
        <v>625</v>
      </c>
      <c r="V30" s="444"/>
      <c r="W30" s="446"/>
      <c r="X30" s="443" t="s">
        <v>625</v>
      </c>
      <c r="Y30" s="444"/>
      <c r="Z30" s="446"/>
      <c r="AA30" s="443" t="s">
        <v>625</v>
      </c>
      <c r="AB30" s="444"/>
      <c r="AC30" s="446"/>
      <c r="AD30" s="443" t="s">
        <v>625</v>
      </c>
      <c r="AE30" s="444"/>
      <c r="AF30" s="446"/>
      <c r="AG30" s="443" t="s">
        <v>625</v>
      </c>
      <c r="AH30" s="444"/>
      <c r="AI30" s="446"/>
      <c r="AJ30" s="443" t="s">
        <v>625</v>
      </c>
      <c r="AK30" s="444"/>
      <c r="AL30" s="446"/>
      <c r="AM30" s="443" t="s">
        <v>625</v>
      </c>
      <c r="AN30" s="444"/>
      <c r="AO30" s="446"/>
      <c r="AP30" s="443" t="s">
        <v>625</v>
      </c>
      <c r="AQ30" s="444"/>
      <c r="AR30" s="446"/>
      <c r="AS30" s="443" t="s">
        <v>625</v>
      </c>
      <c r="AT30" s="444"/>
      <c r="AU30" s="445"/>
      <c r="AV30" s="236"/>
      <c r="AW30" s="236"/>
    </row>
    <row r="31" spans="2:49" s="235" customFormat="1" ht="15" customHeight="1" x14ac:dyDescent="0.15">
      <c r="B31" s="447">
        <v>24</v>
      </c>
      <c r="C31" s="448"/>
      <c r="D31" s="449"/>
      <c r="E31" s="450"/>
      <c r="F31" s="451"/>
      <c r="G31" s="451"/>
      <c r="H31" s="452"/>
      <c r="I31" s="450"/>
      <c r="J31" s="451"/>
      <c r="K31" s="451"/>
      <c r="L31" s="452"/>
      <c r="M31" s="450"/>
      <c r="N31" s="452"/>
      <c r="O31" s="443" t="s">
        <v>625</v>
      </c>
      <c r="P31" s="444"/>
      <c r="Q31" s="446"/>
      <c r="R31" s="443" t="s">
        <v>625</v>
      </c>
      <c r="S31" s="444"/>
      <c r="T31" s="446"/>
      <c r="U31" s="443" t="s">
        <v>625</v>
      </c>
      <c r="V31" s="444"/>
      <c r="W31" s="446"/>
      <c r="X31" s="443" t="s">
        <v>625</v>
      </c>
      <c r="Y31" s="444"/>
      <c r="Z31" s="446"/>
      <c r="AA31" s="443" t="s">
        <v>625</v>
      </c>
      <c r="AB31" s="444"/>
      <c r="AC31" s="446"/>
      <c r="AD31" s="443" t="s">
        <v>625</v>
      </c>
      <c r="AE31" s="444"/>
      <c r="AF31" s="446"/>
      <c r="AG31" s="443" t="s">
        <v>625</v>
      </c>
      <c r="AH31" s="444"/>
      <c r="AI31" s="446"/>
      <c r="AJ31" s="443" t="s">
        <v>625</v>
      </c>
      <c r="AK31" s="444"/>
      <c r="AL31" s="446"/>
      <c r="AM31" s="443" t="s">
        <v>625</v>
      </c>
      <c r="AN31" s="444"/>
      <c r="AO31" s="446"/>
      <c r="AP31" s="443" t="s">
        <v>625</v>
      </c>
      <c r="AQ31" s="444"/>
      <c r="AR31" s="446"/>
      <c r="AS31" s="443" t="s">
        <v>625</v>
      </c>
      <c r="AT31" s="444"/>
      <c r="AU31" s="445"/>
      <c r="AV31" s="236"/>
      <c r="AW31" s="236"/>
    </row>
    <row r="32" spans="2:49" s="235" customFormat="1" ht="15" customHeight="1" x14ac:dyDescent="0.15">
      <c r="B32" s="447">
        <v>25</v>
      </c>
      <c r="C32" s="448"/>
      <c r="D32" s="449"/>
      <c r="E32" s="450"/>
      <c r="F32" s="451"/>
      <c r="G32" s="451"/>
      <c r="H32" s="452"/>
      <c r="I32" s="450"/>
      <c r="J32" s="451"/>
      <c r="K32" s="451"/>
      <c r="L32" s="452"/>
      <c r="M32" s="450"/>
      <c r="N32" s="452"/>
      <c r="O32" s="443" t="s">
        <v>625</v>
      </c>
      <c r="P32" s="444"/>
      <c r="Q32" s="446"/>
      <c r="R32" s="443" t="s">
        <v>625</v>
      </c>
      <c r="S32" s="444"/>
      <c r="T32" s="446"/>
      <c r="U32" s="443" t="s">
        <v>625</v>
      </c>
      <c r="V32" s="444"/>
      <c r="W32" s="446"/>
      <c r="X32" s="443" t="s">
        <v>625</v>
      </c>
      <c r="Y32" s="444"/>
      <c r="Z32" s="446"/>
      <c r="AA32" s="443" t="s">
        <v>625</v>
      </c>
      <c r="AB32" s="444"/>
      <c r="AC32" s="446"/>
      <c r="AD32" s="443" t="s">
        <v>625</v>
      </c>
      <c r="AE32" s="444"/>
      <c r="AF32" s="446"/>
      <c r="AG32" s="443" t="s">
        <v>625</v>
      </c>
      <c r="AH32" s="444"/>
      <c r="AI32" s="446"/>
      <c r="AJ32" s="443" t="s">
        <v>625</v>
      </c>
      <c r="AK32" s="444"/>
      <c r="AL32" s="446"/>
      <c r="AM32" s="443" t="s">
        <v>625</v>
      </c>
      <c r="AN32" s="444"/>
      <c r="AO32" s="446"/>
      <c r="AP32" s="443" t="s">
        <v>625</v>
      </c>
      <c r="AQ32" s="444"/>
      <c r="AR32" s="446"/>
      <c r="AS32" s="443" t="s">
        <v>625</v>
      </c>
      <c r="AT32" s="444"/>
      <c r="AU32" s="445"/>
      <c r="AV32" s="236"/>
      <c r="AW32" s="236"/>
    </row>
    <row r="33" spans="2:49" s="235" customFormat="1" ht="15" customHeight="1" x14ac:dyDescent="0.15">
      <c r="B33" s="447">
        <v>26</v>
      </c>
      <c r="C33" s="448"/>
      <c r="D33" s="449"/>
      <c r="E33" s="450"/>
      <c r="F33" s="451"/>
      <c r="G33" s="451"/>
      <c r="H33" s="452"/>
      <c r="I33" s="450"/>
      <c r="J33" s="451"/>
      <c r="K33" s="451"/>
      <c r="L33" s="452"/>
      <c r="M33" s="450"/>
      <c r="N33" s="452"/>
      <c r="O33" s="443" t="s">
        <v>625</v>
      </c>
      <c r="P33" s="444"/>
      <c r="Q33" s="446"/>
      <c r="R33" s="443" t="s">
        <v>625</v>
      </c>
      <c r="S33" s="444"/>
      <c r="T33" s="446"/>
      <c r="U33" s="443" t="s">
        <v>625</v>
      </c>
      <c r="V33" s="444"/>
      <c r="W33" s="446"/>
      <c r="X33" s="443" t="s">
        <v>625</v>
      </c>
      <c r="Y33" s="444"/>
      <c r="Z33" s="446"/>
      <c r="AA33" s="443" t="s">
        <v>625</v>
      </c>
      <c r="AB33" s="444"/>
      <c r="AC33" s="446"/>
      <c r="AD33" s="443" t="s">
        <v>625</v>
      </c>
      <c r="AE33" s="444"/>
      <c r="AF33" s="446"/>
      <c r="AG33" s="443" t="s">
        <v>625</v>
      </c>
      <c r="AH33" s="444"/>
      <c r="AI33" s="446"/>
      <c r="AJ33" s="443" t="s">
        <v>625</v>
      </c>
      <c r="AK33" s="444"/>
      <c r="AL33" s="446"/>
      <c r="AM33" s="443" t="s">
        <v>625</v>
      </c>
      <c r="AN33" s="444"/>
      <c r="AO33" s="446"/>
      <c r="AP33" s="443" t="s">
        <v>625</v>
      </c>
      <c r="AQ33" s="444"/>
      <c r="AR33" s="446"/>
      <c r="AS33" s="443" t="s">
        <v>625</v>
      </c>
      <c r="AT33" s="444"/>
      <c r="AU33" s="445"/>
      <c r="AV33" s="236"/>
      <c r="AW33" s="236"/>
    </row>
    <row r="34" spans="2:49" s="235" customFormat="1" ht="15" customHeight="1" x14ac:dyDescent="0.15">
      <c r="B34" s="447">
        <v>27</v>
      </c>
      <c r="C34" s="448"/>
      <c r="D34" s="449"/>
      <c r="E34" s="450"/>
      <c r="F34" s="451"/>
      <c r="G34" s="451"/>
      <c r="H34" s="452"/>
      <c r="I34" s="450"/>
      <c r="J34" s="451"/>
      <c r="K34" s="451"/>
      <c r="L34" s="452"/>
      <c r="M34" s="450"/>
      <c r="N34" s="452"/>
      <c r="O34" s="443" t="s">
        <v>625</v>
      </c>
      <c r="P34" s="444"/>
      <c r="Q34" s="446"/>
      <c r="R34" s="443" t="s">
        <v>625</v>
      </c>
      <c r="S34" s="444"/>
      <c r="T34" s="446"/>
      <c r="U34" s="443" t="s">
        <v>625</v>
      </c>
      <c r="V34" s="444"/>
      <c r="W34" s="446"/>
      <c r="X34" s="443" t="s">
        <v>625</v>
      </c>
      <c r="Y34" s="444"/>
      <c r="Z34" s="446"/>
      <c r="AA34" s="443" t="s">
        <v>625</v>
      </c>
      <c r="AB34" s="444"/>
      <c r="AC34" s="446"/>
      <c r="AD34" s="443" t="s">
        <v>625</v>
      </c>
      <c r="AE34" s="444"/>
      <c r="AF34" s="446"/>
      <c r="AG34" s="443" t="s">
        <v>625</v>
      </c>
      <c r="AH34" s="444"/>
      <c r="AI34" s="446"/>
      <c r="AJ34" s="443" t="s">
        <v>625</v>
      </c>
      <c r="AK34" s="444"/>
      <c r="AL34" s="446"/>
      <c r="AM34" s="443" t="s">
        <v>625</v>
      </c>
      <c r="AN34" s="444"/>
      <c r="AO34" s="446"/>
      <c r="AP34" s="443" t="s">
        <v>625</v>
      </c>
      <c r="AQ34" s="444"/>
      <c r="AR34" s="446"/>
      <c r="AS34" s="443" t="s">
        <v>625</v>
      </c>
      <c r="AT34" s="444"/>
      <c r="AU34" s="445"/>
      <c r="AV34" s="236"/>
      <c r="AW34" s="236"/>
    </row>
    <row r="35" spans="2:49" s="235" customFormat="1" ht="15" customHeight="1" x14ac:dyDescent="0.15">
      <c r="B35" s="447">
        <v>28</v>
      </c>
      <c r="C35" s="448"/>
      <c r="D35" s="449"/>
      <c r="E35" s="450"/>
      <c r="F35" s="451"/>
      <c r="G35" s="451"/>
      <c r="H35" s="452"/>
      <c r="I35" s="450"/>
      <c r="J35" s="451"/>
      <c r="K35" s="451"/>
      <c r="L35" s="452"/>
      <c r="M35" s="450"/>
      <c r="N35" s="452"/>
      <c r="O35" s="443" t="s">
        <v>625</v>
      </c>
      <c r="P35" s="444"/>
      <c r="Q35" s="446"/>
      <c r="R35" s="443" t="s">
        <v>625</v>
      </c>
      <c r="S35" s="444"/>
      <c r="T35" s="446"/>
      <c r="U35" s="443" t="s">
        <v>625</v>
      </c>
      <c r="V35" s="444"/>
      <c r="W35" s="446"/>
      <c r="X35" s="443" t="s">
        <v>625</v>
      </c>
      <c r="Y35" s="444"/>
      <c r="Z35" s="446"/>
      <c r="AA35" s="443" t="s">
        <v>625</v>
      </c>
      <c r="AB35" s="444"/>
      <c r="AC35" s="446"/>
      <c r="AD35" s="443" t="s">
        <v>625</v>
      </c>
      <c r="AE35" s="444"/>
      <c r="AF35" s="446"/>
      <c r="AG35" s="443" t="s">
        <v>625</v>
      </c>
      <c r="AH35" s="444"/>
      <c r="AI35" s="446"/>
      <c r="AJ35" s="443" t="s">
        <v>625</v>
      </c>
      <c r="AK35" s="444"/>
      <c r="AL35" s="446"/>
      <c r="AM35" s="443" t="s">
        <v>625</v>
      </c>
      <c r="AN35" s="444"/>
      <c r="AO35" s="446"/>
      <c r="AP35" s="443" t="s">
        <v>625</v>
      </c>
      <c r="AQ35" s="444"/>
      <c r="AR35" s="446"/>
      <c r="AS35" s="443" t="s">
        <v>625</v>
      </c>
      <c r="AT35" s="444"/>
      <c r="AU35" s="445"/>
      <c r="AV35" s="236"/>
      <c r="AW35" s="236"/>
    </row>
    <row r="36" spans="2:49" s="235" customFormat="1" ht="15" customHeight="1" x14ac:dyDescent="0.15">
      <c r="B36" s="447">
        <v>29</v>
      </c>
      <c r="C36" s="448"/>
      <c r="D36" s="449"/>
      <c r="E36" s="450"/>
      <c r="F36" s="451"/>
      <c r="G36" s="451"/>
      <c r="H36" s="452"/>
      <c r="I36" s="450"/>
      <c r="J36" s="451"/>
      <c r="K36" s="451"/>
      <c r="L36" s="452"/>
      <c r="M36" s="450"/>
      <c r="N36" s="452"/>
      <c r="O36" s="443" t="s">
        <v>625</v>
      </c>
      <c r="P36" s="444"/>
      <c r="Q36" s="446"/>
      <c r="R36" s="443" t="s">
        <v>625</v>
      </c>
      <c r="S36" s="444"/>
      <c r="T36" s="446"/>
      <c r="U36" s="443" t="s">
        <v>625</v>
      </c>
      <c r="V36" s="444"/>
      <c r="W36" s="446"/>
      <c r="X36" s="443" t="s">
        <v>625</v>
      </c>
      <c r="Y36" s="444"/>
      <c r="Z36" s="446"/>
      <c r="AA36" s="443" t="s">
        <v>625</v>
      </c>
      <c r="AB36" s="444"/>
      <c r="AC36" s="446"/>
      <c r="AD36" s="443" t="s">
        <v>625</v>
      </c>
      <c r="AE36" s="444"/>
      <c r="AF36" s="446"/>
      <c r="AG36" s="443" t="s">
        <v>625</v>
      </c>
      <c r="AH36" s="444"/>
      <c r="AI36" s="446"/>
      <c r="AJ36" s="443" t="s">
        <v>625</v>
      </c>
      <c r="AK36" s="444"/>
      <c r="AL36" s="446"/>
      <c r="AM36" s="443" t="s">
        <v>625</v>
      </c>
      <c r="AN36" s="444"/>
      <c r="AO36" s="446"/>
      <c r="AP36" s="443" t="s">
        <v>625</v>
      </c>
      <c r="AQ36" s="444"/>
      <c r="AR36" s="446"/>
      <c r="AS36" s="443" t="s">
        <v>625</v>
      </c>
      <c r="AT36" s="444"/>
      <c r="AU36" s="445"/>
      <c r="AV36" s="236"/>
      <c r="AW36" s="236"/>
    </row>
    <row r="37" spans="2:49" s="235" customFormat="1" ht="15" customHeight="1" x14ac:dyDescent="0.15">
      <c r="B37" s="447">
        <v>30</v>
      </c>
      <c r="C37" s="448"/>
      <c r="D37" s="449"/>
      <c r="E37" s="450"/>
      <c r="F37" s="451"/>
      <c r="G37" s="451"/>
      <c r="H37" s="452"/>
      <c r="I37" s="450"/>
      <c r="J37" s="451"/>
      <c r="K37" s="451"/>
      <c r="L37" s="452"/>
      <c r="M37" s="450"/>
      <c r="N37" s="452"/>
      <c r="O37" s="443" t="s">
        <v>625</v>
      </c>
      <c r="P37" s="444"/>
      <c r="Q37" s="446"/>
      <c r="R37" s="443" t="s">
        <v>625</v>
      </c>
      <c r="S37" s="444"/>
      <c r="T37" s="446"/>
      <c r="U37" s="443" t="s">
        <v>625</v>
      </c>
      <c r="V37" s="444"/>
      <c r="W37" s="446"/>
      <c r="X37" s="443" t="s">
        <v>625</v>
      </c>
      <c r="Y37" s="444"/>
      <c r="Z37" s="446"/>
      <c r="AA37" s="443" t="s">
        <v>625</v>
      </c>
      <c r="AB37" s="444"/>
      <c r="AC37" s="446"/>
      <c r="AD37" s="443" t="s">
        <v>625</v>
      </c>
      <c r="AE37" s="444"/>
      <c r="AF37" s="446"/>
      <c r="AG37" s="443" t="s">
        <v>625</v>
      </c>
      <c r="AH37" s="444"/>
      <c r="AI37" s="446"/>
      <c r="AJ37" s="443" t="s">
        <v>625</v>
      </c>
      <c r="AK37" s="444"/>
      <c r="AL37" s="446"/>
      <c r="AM37" s="443" t="s">
        <v>625</v>
      </c>
      <c r="AN37" s="444"/>
      <c r="AO37" s="446"/>
      <c r="AP37" s="443" t="s">
        <v>625</v>
      </c>
      <c r="AQ37" s="444"/>
      <c r="AR37" s="446"/>
      <c r="AS37" s="443" t="s">
        <v>625</v>
      </c>
      <c r="AT37" s="444"/>
      <c r="AU37" s="445"/>
      <c r="AV37" s="236"/>
      <c r="AW37" s="236"/>
    </row>
    <row r="38" spans="2:49" s="235" customFormat="1" ht="15" customHeight="1" x14ac:dyDescent="0.15">
      <c r="B38" s="447">
        <v>31</v>
      </c>
      <c r="C38" s="448"/>
      <c r="D38" s="449"/>
      <c r="E38" s="450"/>
      <c r="F38" s="451"/>
      <c r="G38" s="451"/>
      <c r="H38" s="452"/>
      <c r="I38" s="450"/>
      <c r="J38" s="451"/>
      <c r="K38" s="451"/>
      <c r="L38" s="452"/>
      <c r="M38" s="450"/>
      <c r="N38" s="452"/>
      <c r="O38" s="443" t="s">
        <v>625</v>
      </c>
      <c r="P38" s="444"/>
      <c r="Q38" s="446"/>
      <c r="R38" s="443" t="s">
        <v>625</v>
      </c>
      <c r="S38" s="444"/>
      <c r="T38" s="446"/>
      <c r="U38" s="443" t="s">
        <v>625</v>
      </c>
      <c r="V38" s="444"/>
      <c r="W38" s="446"/>
      <c r="X38" s="443" t="s">
        <v>625</v>
      </c>
      <c r="Y38" s="444"/>
      <c r="Z38" s="446"/>
      <c r="AA38" s="443" t="s">
        <v>625</v>
      </c>
      <c r="AB38" s="444"/>
      <c r="AC38" s="446"/>
      <c r="AD38" s="443" t="s">
        <v>625</v>
      </c>
      <c r="AE38" s="444"/>
      <c r="AF38" s="446"/>
      <c r="AG38" s="443" t="s">
        <v>625</v>
      </c>
      <c r="AH38" s="444"/>
      <c r="AI38" s="446"/>
      <c r="AJ38" s="443" t="s">
        <v>625</v>
      </c>
      <c r="AK38" s="444"/>
      <c r="AL38" s="446"/>
      <c r="AM38" s="443" t="s">
        <v>625</v>
      </c>
      <c r="AN38" s="444"/>
      <c r="AO38" s="446"/>
      <c r="AP38" s="443" t="s">
        <v>625</v>
      </c>
      <c r="AQ38" s="444"/>
      <c r="AR38" s="446"/>
      <c r="AS38" s="443" t="s">
        <v>625</v>
      </c>
      <c r="AT38" s="444"/>
      <c r="AU38" s="445"/>
      <c r="AV38" s="236"/>
      <c r="AW38" s="236"/>
    </row>
    <row r="39" spans="2:49" s="235" customFormat="1" ht="15" customHeight="1" x14ac:dyDescent="0.15">
      <c r="B39" s="447">
        <v>32</v>
      </c>
      <c r="C39" s="448"/>
      <c r="D39" s="449"/>
      <c r="E39" s="450"/>
      <c r="F39" s="451"/>
      <c r="G39" s="451"/>
      <c r="H39" s="452"/>
      <c r="I39" s="450"/>
      <c r="J39" s="451"/>
      <c r="K39" s="451"/>
      <c r="L39" s="452"/>
      <c r="M39" s="450"/>
      <c r="N39" s="452"/>
      <c r="O39" s="443" t="s">
        <v>625</v>
      </c>
      <c r="P39" s="444"/>
      <c r="Q39" s="446"/>
      <c r="R39" s="443" t="s">
        <v>625</v>
      </c>
      <c r="S39" s="444"/>
      <c r="T39" s="446"/>
      <c r="U39" s="443" t="s">
        <v>625</v>
      </c>
      <c r="V39" s="444"/>
      <c r="W39" s="446"/>
      <c r="X39" s="443" t="s">
        <v>625</v>
      </c>
      <c r="Y39" s="444"/>
      <c r="Z39" s="446"/>
      <c r="AA39" s="443" t="s">
        <v>625</v>
      </c>
      <c r="AB39" s="444"/>
      <c r="AC39" s="446"/>
      <c r="AD39" s="443" t="s">
        <v>625</v>
      </c>
      <c r="AE39" s="444"/>
      <c r="AF39" s="446"/>
      <c r="AG39" s="443" t="s">
        <v>625</v>
      </c>
      <c r="AH39" s="444"/>
      <c r="AI39" s="446"/>
      <c r="AJ39" s="443" t="s">
        <v>625</v>
      </c>
      <c r="AK39" s="444"/>
      <c r="AL39" s="446"/>
      <c r="AM39" s="443" t="s">
        <v>625</v>
      </c>
      <c r="AN39" s="444"/>
      <c r="AO39" s="446"/>
      <c r="AP39" s="443" t="s">
        <v>625</v>
      </c>
      <c r="AQ39" s="444"/>
      <c r="AR39" s="446"/>
      <c r="AS39" s="443" t="s">
        <v>625</v>
      </c>
      <c r="AT39" s="444"/>
      <c r="AU39" s="445"/>
      <c r="AV39" s="236"/>
      <c r="AW39" s="236"/>
    </row>
    <row r="40" spans="2:49" s="235" customFormat="1" ht="15" customHeight="1" x14ac:dyDescent="0.15">
      <c r="B40" s="447">
        <v>33</v>
      </c>
      <c r="C40" s="448"/>
      <c r="D40" s="449"/>
      <c r="E40" s="450"/>
      <c r="F40" s="451"/>
      <c r="G40" s="451"/>
      <c r="H40" s="452"/>
      <c r="I40" s="450"/>
      <c r="J40" s="451"/>
      <c r="K40" s="451"/>
      <c r="L40" s="452"/>
      <c r="M40" s="450"/>
      <c r="N40" s="452"/>
      <c r="O40" s="443" t="s">
        <v>625</v>
      </c>
      <c r="P40" s="444"/>
      <c r="Q40" s="446"/>
      <c r="R40" s="443" t="s">
        <v>625</v>
      </c>
      <c r="S40" s="444"/>
      <c r="T40" s="446"/>
      <c r="U40" s="443" t="s">
        <v>625</v>
      </c>
      <c r="V40" s="444"/>
      <c r="W40" s="446"/>
      <c r="X40" s="443" t="s">
        <v>625</v>
      </c>
      <c r="Y40" s="444"/>
      <c r="Z40" s="446"/>
      <c r="AA40" s="443" t="s">
        <v>625</v>
      </c>
      <c r="AB40" s="444"/>
      <c r="AC40" s="446"/>
      <c r="AD40" s="443" t="s">
        <v>625</v>
      </c>
      <c r="AE40" s="444"/>
      <c r="AF40" s="446"/>
      <c r="AG40" s="443" t="s">
        <v>625</v>
      </c>
      <c r="AH40" s="444"/>
      <c r="AI40" s="446"/>
      <c r="AJ40" s="443" t="s">
        <v>625</v>
      </c>
      <c r="AK40" s="444"/>
      <c r="AL40" s="446"/>
      <c r="AM40" s="443" t="s">
        <v>625</v>
      </c>
      <c r="AN40" s="444"/>
      <c r="AO40" s="446"/>
      <c r="AP40" s="443" t="s">
        <v>625</v>
      </c>
      <c r="AQ40" s="444"/>
      <c r="AR40" s="446"/>
      <c r="AS40" s="443" t="s">
        <v>625</v>
      </c>
      <c r="AT40" s="444"/>
      <c r="AU40" s="445"/>
      <c r="AV40" s="236"/>
      <c r="AW40" s="236"/>
    </row>
    <row r="41" spans="2:49" s="235" customFormat="1" ht="15" customHeight="1" x14ac:dyDescent="0.15">
      <c r="B41" s="447">
        <v>34</v>
      </c>
      <c r="C41" s="448"/>
      <c r="D41" s="449"/>
      <c r="E41" s="450"/>
      <c r="F41" s="451"/>
      <c r="G41" s="451"/>
      <c r="H41" s="452"/>
      <c r="I41" s="450"/>
      <c r="J41" s="451"/>
      <c r="K41" s="451"/>
      <c r="L41" s="452"/>
      <c r="M41" s="450"/>
      <c r="N41" s="452"/>
      <c r="O41" s="443" t="s">
        <v>625</v>
      </c>
      <c r="P41" s="444"/>
      <c r="Q41" s="446"/>
      <c r="R41" s="443" t="s">
        <v>625</v>
      </c>
      <c r="S41" s="444"/>
      <c r="T41" s="446"/>
      <c r="U41" s="443" t="s">
        <v>625</v>
      </c>
      <c r="V41" s="444"/>
      <c r="W41" s="446"/>
      <c r="X41" s="443" t="s">
        <v>625</v>
      </c>
      <c r="Y41" s="444"/>
      <c r="Z41" s="446"/>
      <c r="AA41" s="443" t="s">
        <v>625</v>
      </c>
      <c r="AB41" s="444"/>
      <c r="AC41" s="446"/>
      <c r="AD41" s="443" t="s">
        <v>625</v>
      </c>
      <c r="AE41" s="444"/>
      <c r="AF41" s="446"/>
      <c r="AG41" s="443" t="s">
        <v>625</v>
      </c>
      <c r="AH41" s="444"/>
      <c r="AI41" s="446"/>
      <c r="AJ41" s="443" t="s">
        <v>625</v>
      </c>
      <c r="AK41" s="444"/>
      <c r="AL41" s="446"/>
      <c r="AM41" s="443" t="s">
        <v>625</v>
      </c>
      <c r="AN41" s="444"/>
      <c r="AO41" s="446"/>
      <c r="AP41" s="443" t="s">
        <v>625</v>
      </c>
      <c r="AQ41" s="444"/>
      <c r="AR41" s="446"/>
      <c r="AS41" s="443" t="s">
        <v>625</v>
      </c>
      <c r="AT41" s="444"/>
      <c r="AU41" s="445"/>
      <c r="AV41" s="236"/>
      <c r="AW41" s="236"/>
    </row>
    <row r="42" spans="2:49" s="235" customFormat="1" ht="15" customHeight="1" x14ac:dyDescent="0.15">
      <c r="B42" s="447">
        <v>35</v>
      </c>
      <c r="C42" s="448"/>
      <c r="D42" s="449"/>
      <c r="E42" s="450"/>
      <c r="F42" s="451"/>
      <c r="G42" s="451"/>
      <c r="H42" s="452"/>
      <c r="I42" s="450"/>
      <c r="J42" s="451"/>
      <c r="K42" s="451"/>
      <c r="L42" s="452"/>
      <c r="M42" s="450"/>
      <c r="N42" s="452"/>
      <c r="O42" s="443" t="s">
        <v>625</v>
      </c>
      <c r="P42" s="444"/>
      <c r="Q42" s="446"/>
      <c r="R42" s="443" t="s">
        <v>625</v>
      </c>
      <c r="S42" s="444"/>
      <c r="T42" s="446"/>
      <c r="U42" s="443" t="s">
        <v>625</v>
      </c>
      <c r="V42" s="444"/>
      <c r="W42" s="446"/>
      <c r="X42" s="443" t="s">
        <v>625</v>
      </c>
      <c r="Y42" s="444"/>
      <c r="Z42" s="446"/>
      <c r="AA42" s="443" t="s">
        <v>625</v>
      </c>
      <c r="AB42" s="444"/>
      <c r="AC42" s="446"/>
      <c r="AD42" s="443" t="s">
        <v>625</v>
      </c>
      <c r="AE42" s="444"/>
      <c r="AF42" s="446"/>
      <c r="AG42" s="443" t="s">
        <v>625</v>
      </c>
      <c r="AH42" s="444"/>
      <c r="AI42" s="446"/>
      <c r="AJ42" s="443" t="s">
        <v>625</v>
      </c>
      <c r="AK42" s="444"/>
      <c r="AL42" s="446"/>
      <c r="AM42" s="443" t="s">
        <v>625</v>
      </c>
      <c r="AN42" s="444"/>
      <c r="AO42" s="446"/>
      <c r="AP42" s="443" t="s">
        <v>625</v>
      </c>
      <c r="AQ42" s="444"/>
      <c r="AR42" s="446"/>
      <c r="AS42" s="443" t="s">
        <v>625</v>
      </c>
      <c r="AT42" s="444"/>
      <c r="AU42" s="445"/>
      <c r="AV42" s="236"/>
      <c r="AW42" s="236"/>
    </row>
    <row r="43" spans="2:49" s="235" customFormat="1" ht="15" customHeight="1" x14ac:dyDescent="0.15">
      <c r="B43" s="447">
        <v>36</v>
      </c>
      <c r="C43" s="448"/>
      <c r="D43" s="449"/>
      <c r="E43" s="450"/>
      <c r="F43" s="451"/>
      <c r="G43" s="451"/>
      <c r="H43" s="452"/>
      <c r="I43" s="450"/>
      <c r="J43" s="451"/>
      <c r="K43" s="451"/>
      <c r="L43" s="452"/>
      <c r="M43" s="450"/>
      <c r="N43" s="452"/>
      <c r="O43" s="443" t="s">
        <v>625</v>
      </c>
      <c r="P43" s="444"/>
      <c r="Q43" s="446"/>
      <c r="R43" s="443" t="s">
        <v>625</v>
      </c>
      <c r="S43" s="444"/>
      <c r="T43" s="446"/>
      <c r="U43" s="443" t="s">
        <v>625</v>
      </c>
      <c r="V43" s="444"/>
      <c r="W43" s="446"/>
      <c r="X43" s="443" t="s">
        <v>625</v>
      </c>
      <c r="Y43" s="444"/>
      <c r="Z43" s="446"/>
      <c r="AA43" s="443" t="s">
        <v>625</v>
      </c>
      <c r="AB43" s="444"/>
      <c r="AC43" s="446"/>
      <c r="AD43" s="443" t="s">
        <v>625</v>
      </c>
      <c r="AE43" s="444"/>
      <c r="AF43" s="446"/>
      <c r="AG43" s="443" t="s">
        <v>625</v>
      </c>
      <c r="AH43" s="444"/>
      <c r="AI43" s="446"/>
      <c r="AJ43" s="443" t="s">
        <v>625</v>
      </c>
      <c r="AK43" s="444"/>
      <c r="AL43" s="446"/>
      <c r="AM43" s="443" t="s">
        <v>625</v>
      </c>
      <c r="AN43" s="444"/>
      <c r="AO43" s="446"/>
      <c r="AP43" s="443" t="s">
        <v>625</v>
      </c>
      <c r="AQ43" s="444"/>
      <c r="AR43" s="446"/>
      <c r="AS43" s="443" t="s">
        <v>625</v>
      </c>
      <c r="AT43" s="444"/>
      <c r="AU43" s="445"/>
      <c r="AV43" s="236"/>
      <c r="AW43" s="236"/>
    </row>
    <row r="44" spans="2:49" s="235" customFormat="1" ht="15" customHeight="1" x14ac:dyDescent="0.15">
      <c r="B44" s="447">
        <v>37</v>
      </c>
      <c r="C44" s="448"/>
      <c r="D44" s="449"/>
      <c r="E44" s="450"/>
      <c r="F44" s="451"/>
      <c r="G44" s="451"/>
      <c r="H44" s="452"/>
      <c r="I44" s="450"/>
      <c r="J44" s="451"/>
      <c r="K44" s="451"/>
      <c r="L44" s="452"/>
      <c r="M44" s="450"/>
      <c r="N44" s="452"/>
      <c r="O44" s="443" t="s">
        <v>625</v>
      </c>
      <c r="P44" s="444"/>
      <c r="Q44" s="446"/>
      <c r="R44" s="443" t="s">
        <v>625</v>
      </c>
      <c r="S44" s="444"/>
      <c r="T44" s="446"/>
      <c r="U44" s="443" t="s">
        <v>625</v>
      </c>
      <c r="V44" s="444"/>
      <c r="W44" s="446"/>
      <c r="X44" s="443" t="s">
        <v>625</v>
      </c>
      <c r="Y44" s="444"/>
      <c r="Z44" s="446"/>
      <c r="AA44" s="443" t="s">
        <v>625</v>
      </c>
      <c r="AB44" s="444"/>
      <c r="AC44" s="446"/>
      <c r="AD44" s="443" t="s">
        <v>625</v>
      </c>
      <c r="AE44" s="444"/>
      <c r="AF44" s="446"/>
      <c r="AG44" s="443" t="s">
        <v>625</v>
      </c>
      <c r="AH44" s="444"/>
      <c r="AI44" s="446"/>
      <c r="AJ44" s="443" t="s">
        <v>625</v>
      </c>
      <c r="AK44" s="444"/>
      <c r="AL44" s="446"/>
      <c r="AM44" s="443" t="s">
        <v>625</v>
      </c>
      <c r="AN44" s="444"/>
      <c r="AO44" s="446"/>
      <c r="AP44" s="443" t="s">
        <v>625</v>
      </c>
      <c r="AQ44" s="444"/>
      <c r="AR44" s="446"/>
      <c r="AS44" s="443" t="s">
        <v>625</v>
      </c>
      <c r="AT44" s="444"/>
      <c r="AU44" s="445"/>
      <c r="AV44" s="236"/>
      <c r="AW44" s="236"/>
    </row>
    <row r="45" spans="2:49" s="235" customFormat="1" ht="15" customHeight="1" x14ac:dyDescent="0.15">
      <c r="B45" s="447">
        <v>38</v>
      </c>
      <c r="C45" s="448"/>
      <c r="D45" s="449"/>
      <c r="E45" s="450"/>
      <c r="F45" s="451"/>
      <c r="G45" s="451"/>
      <c r="H45" s="452"/>
      <c r="I45" s="450"/>
      <c r="J45" s="451"/>
      <c r="K45" s="451"/>
      <c r="L45" s="452"/>
      <c r="M45" s="450"/>
      <c r="N45" s="452"/>
      <c r="O45" s="443" t="s">
        <v>625</v>
      </c>
      <c r="P45" s="444"/>
      <c r="Q45" s="446"/>
      <c r="R45" s="443" t="s">
        <v>625</v>
      </c>
      <c r="S45" s="444"/>
      <c r="T45" s="446"/>
      <c r="U45" s="443" t="s">
        <v>625</v>
      </c>
      <c r="V45" s="444"/>
      <c r="W45" s="446"/>
      <c r="X45" s="443" t="s">
        <v>625</v>
      </c>
      <c r="Y45" s="444"/>
      <c r="Z45" s="446"/>
      <c r="AA45" s="443" t="s">
        <v>625</v>
      </c>
      <c r="AB45" s="444"/>
      <c r="AC45" s="446"/>
      <c r="AD45" s="443" t="s">
        <v>625</v>
      </c>
      <c r="AE45" s="444"/>
      <c r="AF45" s="446"/>
      <c r="AG45" s="443" t="s">
        <v>625</v>
      </c>
      <c r="AH45" s="444"/>
      <c r="AI45" s="446"/>
      <c r="AJ45" s="443" t="s">
        <v>625</v>
      </c>
      <c r="AK45" s="444"/>
      <c r="AL45" s="446"/>
      <c r="AM45" s="443" t="s">
        <v>625</v>
      </c>
      <c r="AN45" s="444"/>
      <c r="AO45" s="446"/>
      <c r="AP45" s="443" t="s">
        <v>625</v>
      </c>
      <c r="AQ45" s="444"/>
      <c r="AR45" s="446"/>
      <c r="AS45" s="443" t="s">
        <v>625</v>
      </c>
      <c r="AT45" s="444"/>
      <c r="AU45" s="445"/>
      <c r="AV45" s="236"/>
      <c r="AW45" s="236"/>
    </row>
    <row r="46" spans="2:49" s="235" customFormat="1" ht="15" customHeight="1" x14ac:dyDescent="0.15">
      <c r="B46" s="447">
        <v>39</v>
      </c>
      <c r="C46" s="448"/>
      <c r="D46" s="449"/>
      <c r="E46" s="450"/>
      <c r="F46" s="451"/>
      <c r="G46" s="451"/>
      <c r="H46" s="452"/>
      <c r="I46" s="450"/>
      <c r="J46" s="451"/>
      <c r="K46" s="451"/>
      <c r="L46" s="452"/>
      <c r="M46" s="450"/>
      <c r="N46" s="452"/>
      <c r="O46" s="443" t="s">
        <v>625</v>
      </c>
      <c r="P46" s="444"/>
      <c r="Q46" s="446"/>
      <c r="R46" s="443" t="s">
        <v>625</v>
      </c>
      <c r="S46" s="444"/>
      <c r="T46" s="446"/>
      <c r="U46" s="443" t="s">
        <v>625</v>
      </c>
      <c r="V46" s="444"/>
      <c r="W46" s="446"/>
      <c r="X46" s="443" t="s">
        <v>625</v>
      </c>
      <c r="Y46" s="444"/>
      <c r="Z46" s="446"/>
      <c r="AA46" s="443" t="s">
        <v>625</v>
      </c>
      <c r="AB46" s="444"/>
      <c r="AC46" s="446"/>
      <c r="AD46" s="443" t="s">
        <v>625</v>
      </c>
      <c r="AE46" s="444"/>
      <c r="AF46" s="446"/>
      <c r="AG46" s="443" t="s">
        <v>625</v>
      </c>
      <c r="AH46" s="444"/>
      <c r="AI46" s="446"/>
      <c r="AJ46" s="443" t="s">
        <v>625</v>
      </c>
      <c r="AK46" s="444"/>
      <c r="AL46" s="446"/>
      <c r="AM46" s="443" t="s">
        <v>625</v>
      </c>
      <c r="AN46" s="444"/>
      <c r="AO46" s="446"/>
      <c r="AP46" s="443" t="s">
        <v>625</v>
      </c>
      <c r="AQ46" s="444"/>
      <c r="AR46" s="446"/>
      <c r="AS46" s="443" t="s">
        <v>625</v>
      </c>
      <c r="AT46" s="444"/>
      <c r="AU46" s="445"/>
      <c r="AV46" s="236"/>
      <c r="AW46" s="236"/>
    </row>
    <row r="47" spans="2:49" s="235" customFormat="1" ht="15" customHeight="1" x14ac:dyDescent="0.15">
      <c r="B47" s="447">
        <v>40</v>
      </c>
      <c r="C47" s="448"/>
      <c r="D47" s="449"/>
      <c r="E47" s="450"/>
      <c r="F47" s="451"/>
      <c r="G47" s="451"/>
      <c r="H47" s="452"/>
      <c r="I47" s="450"/>
      <c r="J47" s="451"/>
      <c r="K47" s="451"/>
      <c r="L47" s="452"/>
      <c r="M47" s="450"/>
      <c r="N47" s="452"/>
      <c r="O47" s="443" t="s">
        <v>625</v>
      </c>
      <c r="P47" s="444"/>
      <c r="Q47" s="446"/>
      <c r="R47" s="443" t="s">
        <v>625</v>
      </c>
      <c r="S47" s="444"/>
      <c r="T47" s="446"/>
      <c r="U47" s="443" t="s">
        <v>625</v>
      </c>
      <c r="V47" s="444"/>
      <c r="W47" s="446"/>
      <c r="X47" s="443" t="s">
        <v>625</v>
      </c>
      <c r="Y47" s="444"/>
      <c r="Z47" s="446"/>
      <c r="AA47" s="443" t="s">
        <v>625</v>
      </c>
      <c r="AB47" s="444"/>
      <c r="AC47" s="446"/>
      <c r="AD47" s="443" t="s">
        <v>625</v>
      </c>
      <c r="AE47" s="444"/>
      <c r="AF47" s="446"/>
      <c r="AG47" s="443" t="s">
        <v>625</v>
      </c>
      <c r="AH47" s="444"/>
      <c r="AI47" s="446"/>
      <c r="AJ47" s="443" t="s">
        <v>625</v>
      </c>
      <c r="AK47" s="444"/>
      <c r="AL47" s="446"/>
      <c r="AM47" s="443" t="s">
        <v>625</v>
      </c>
      <c r="AN47" s="444"/>
      <c r="AO47" s="446"/>
      <c r="AP47" s="443" t="s">
        <v>625</v>
      </c>
      <c r="AQ47" s="444"/>
      <c r="AR47" s="446"/>
      <c r="AS47" s="443" t="s">
        <v>625</v>
      </c>
      <c r="AT47" s="444"/>
      <c r="AU47" s="445"/>
      <c r="AV47" s="236"/>
      <c r="AW47" s="236"/>
    </row>
    <row r="48" spans="2:49" s="235" customFormat="1" ht="15" customHeight="1" x14ac:dyDescent="0.15">
      <c r="B48" s="447">
        <v>41</v>
      </c>
      <c r="C48" s="448"/>
      <c r="D48" s="449"/>
      <c r="E48" s="450"/>
      <c r="F48" s="451"/>
      <c r="G48" s="451"/>
      <c r="H48" s="452"/>
      <c r="I48" s="450"/>
      <c r="J48" s="451"/>
      <c r="K48" s="451"/>
      <c r="L48" s="452"/>
      <c r="M48" s="450"/>
      <c r="N48" s="452"/>
      <c r="O48" s="443" t="s">
        <v>625</v>
      </c>
      <c r="P48" s="444"/>
      <c r="Q48" s="446"/>
      <c r="R48" s="443" t="s">
        <v>625</v>
      </c>
      <c r="S48" s="444"/>
      <c r="T48" s="446"/>
      <c r="U48" s="443" t="s">
        <v>625</v>
      </c>
      <c r="V48" s="444"/>
      <c r="W48" s="446"/>
      <c r="X48" s="443" t="s">
        <v>625</v>
      </c>
      <c r="Y48" s="444"/>
      <c r="Z48" s="446"/>
      <c r="AA48" s="443" t="s">
        <v>625</v>
      </c>
      <c r="AB48" s="444"/>
      <c r="AC48" s="446"/>
      <c r="AD48" s="443" t="s">
        <v>625</v>
      </c>
      <c r="AE48" s="444"/>
      <c r="AF48" s="446"/>
      <c r="AG48" s="443" t="s">
        <v>625</v>
      </c>
      <c r="AH48" s="444"/>
      <c r="AI48" s="446"/>
      <c r="AJ48" s="443" t="s">
        <v>625</v>
      </c>
      <c r="AK48" s="444"/>
      <c r="AL48" s="446"/>
      <c r="AM48" s="443" t="s">
        <v>625</v>
      </c>
      <c r="AN48" s="444"/>
      <c r="AO48" s="446"/>
      <c r="AP48" s="443" t="s">
        <v>625</v>
      </c>
      <c r="AQ48" s="444"/>
      <c r="AR48" s="446"/>
      <c r="AS48" s="443" t="s">
        <v>625</v>
      </c>
      <c r="AT48" s="444"/>
      <c r="AU48" s="445"/>
      <c r="AV48" s="236"/>
      <c r="AW48" s="236"/>
    </row>
    <row r="49" spans="2:49" s="235" customFormat="1" ht="15" customHeight="1" x14ac:dyDescent="0.15">
      <c r="B49" s="447">
        <v>42</v>
      </c>
      <c r="C49" s="448"/>
      <c r="D49" s="449"/>
      <c r="E49" s="450"/>
      <c r="F49" s="451"/>
      <c r="G49" s="451"/>
      <c r="H49" s="452"/>
      <c r="I49" s="450"/>
      <c r="J49" s="451"/>
      <c r="K49" s="451"/>
      <c r="L49" s="452"/>
      <c r="M49" s="450"/>
      <c r="N49" s="452"/>
      <c r="O49" s="443" t="s">
        <v>625</v>
      </c>
      <c r="P49" s="444"/>
      <c r="Q49" s="446"/>
      <c r="R49" s="443" t="s">
        <v>625</v>
      </c>
      <c r="S49" s="444"/>
      <c r="T49" s="446"/>
      <c r="U49" s="443" t="s">
        <v>625</v>
      </c>
      <c r="V49" s="444"/>
      <c r="W49" s="446"/>
      <c r="X49" s="443" t="s">
        <v>625</v>
      </c>
      <c r="Y49" s="444"/>
      <c r="Z49" s="446"/>
      <c r="AA49" s="443" t="s">
        <v>625</v>
      </c>
      <c r="AB49" s="444"/>
      <c r="AC49" s="446"/>
      <c r="AD49" s="443" t="s">
        <v>625</v>
      </c>
      <c r="AE49" s="444"/>
      <c r="AF49" s="446"/>
      <c r="AG49" s="443" t="s">
        <v>625</v>
      </c>
      <c r="AH49" s="444"/>
      <c r="AI49" s="446"/>
      <c r="AJ49" s="443" t="s">
        <v>625</v>
      </c>
      <c r="AK49" s="444"/>
      <c r="AL49" s="446"/>
      <c r="AM49" s="443" t="s">
        <v>625</v>
      </c>
      <c r="AN49" s="444"/>
      <c r="AO49" s="446"/>
      <c r="AP49" s="443" t="s">
        <v>625</v>
      </c>
      <c r="AQ49" s="444"/>
      <c r="AR49" s="446"/>
      <c r="AS49" s="443" t="s">
        <v>625</v>
      </c>
      <c r="AT49" s="444"/>
      <c r="AU49" s="445"/>
      <c r="AV49" s="236"/>
      <c r="AW49" s="236"/>
    </row>
    <row r="50" spans="2:49" s="235" customFormat="1" ht="15" customHeight="1" x14ac:dyDescent="0.15">
      <c r="B50" s="447">
        <v>43</v>
      </c>
      <c r="C50" s="448"/>
      <c r="D50" s="449"/>
      <c r="E50" s="450"/>
      <c r="F50" s="451"/>
      <c r="G50" s="451"/>
      <c r="H50" s="452"/>
      <c r="I50" s="450"/>
      <c r="J50" s="451"/>
      <c r="K50" s="451"/>
      <c r="L50" s="452"/>
      <c r="M50" s="450"/>
      <c r="N50" s="452"/>
      <c r="O50" s="443" t="s">
        <v>625</v>
      </c>
      <c r="P50" s="444"/>
      <c r="Q50" s="446"/>
      <c r="R50" s="443" t="s">
        <v>625</v>
      </c>
      <c r="S50" s="444"/>
      <c r="T50" s="446"/>
      <c r="U50" s="443" t="s">
        <v>625</v>
      </c>
      <c r="V50" s="444"/>
      <c r="W50" s="446"/>
      <c r="X50" s="443" t="s">
        <v>625</v>
      </c>
      <c r="Y50" s="444"/>
      <c r="Z50" s="446"/>
      <c r="AA50" s="443" t="s">
        <v>625</v>
      </c>
      <c r="AB50" s="444"/>
      <c r="AC50" s="446"/>
      <c r="AD50" s="443" t="s">
        <v>625</v>
      </c>
      <c r="AE50" s="444"/>
      <c r="AF50" s="446"/>
      <c r="AG50" s="443" t="s">
        <v>625</v>
      </c>
      <c r="AH50" s="444"/>
      <c r="AI50" s="446"/>
      <c r="AJ50" s="443" t="s">
        <v>625</v>
      </c>
      <c r="AK50" s="444"/>
      <c r="AL50" s="446"/>
      <c r="AM50" s="443" t="s">
        <v>625</v>
      </c>
      <c r="AN50" s="444"/>
      <c r="AO50" s="446"/>
      <c r="AP50" s="443" t="s">
        <v>625</v>
      </c>
      <c r="AQ50" s="444"/>
      <c r="AR50" s="446"/>
      <c r="AS50" s="443" t="s">
        <v>625</v>
      </c>
      <c r="AT50" s="444"/>
      <c r="AU50" s="445"/>
      <c r="AV50" s="236"/>
      <c r="AW50" s="236"/>
    </row>
    <row r="51" spans="2:49" s="237" customFormat="1" ht="15" customHeight="1" thickBot="1" x14ac:dyDescent="0.2">
      <c r="B51" s="457">
        <v>44</v>
      </c>
      <c r="C51" s="458"/>
      <c r="D51" s="459"/>
      <c r="E51" s="460"/>
      <c r="F51" s="461"/>
      <c r="G51" s="461"/>
      <c r="H51" s="462"/>
      <c r="I51" s="460"/>
      <c r="J51" s="461"/>
      <c r="K51" s="461"/>
      <c r="L51" s="462"/>
      <c r="M51" s="460"/>
      <c r="N51" s="462"/>
      <c r="O51" s="453" t="s">
        <v>625</v>
      </c>
      <c r="P51" s="454"/>
      <c r="Q51" s="455"/>
      <c r="R51" s="453" t="s">
        <v>625</v>
      </c>
      <c r="S51" s="454"/>
      <c r="T51" s="455"/>
      <c r="U51" s="453" t="s">
        <v>625</v>
      </c>
      <c r="V51" s="454"/>
      <c r="W51" s="455"/>
      <c r="X51" s="453" t="s">
        <v>625</v>
      </c>
      <c r="Y51" s="454"/>
      <c r="Z51" s="455"/>
      <c r="AA51" s="453" t="s">
        <v>625</v>
      </c>
      <c r="AB51" s="454"/>
      <c r="AC51" s="455"/>
      <c r="AD51" s="453" t="s">
        <v>625</v>
      </c>
      <c r="AE51" s="454"/>
      <c r="AF51" s="455"/>
      <c r="AG51" s="453" t="s">
        <v>625</v>
      </c>
      <c r="AH51" s="454"/>
      <c r="AI51" s="455"/>
      <c r="AJ51" s="453" t="s">
        <v>625</v>
      </c>
      <c r="AK51" s="454"/>
      <c r="AL51" s="455"/>
      <c r="AM51" s="453" t="s">
        <v>625</v>
      </c>
      <c r="AN51" s="454"/>
      <c r="AO51" s="455"/>
      <c r="AP51" s="453" t="s">
        <v>625</v>
      </c>
      <c r="AQ51" s="454"/>
      <c r="AR51" s="455"/>
      <c r="AS51" s="453" t="s">
        <v>625</v>
      </c>
      <c r="AT51" s="454"/>
      <c r="AU51" s="456"/>
      <c r="AV51" s="234"/>
      <c r="AW51" s="234"/>
    </row>
    <row r="52" spans="2:49" s="237" customFormat="1" ht="4.5" customHeight="1" x14ac:dyDescent="0.15">
      <c r="B52" s="238"/>
      <c r="C52" s="238"/>
      <c r="D52" s="238"/>
      <c r="E52" s="238"/>
      <c r="F52" s="238"/>
      <c r="G52" s="238"/>
      <c r="H52" s="239"/>
      <c r="I52" s="239"/>
      <c r="J52" s="239"/>
      <c r="K52" s="239"/>
      <c r="L52" s="236"/>
      <c r="M52" s="236"/>
      <c r="N52" s="240"/>
      <c r="O52" s="238"/>
      <c r="P52" s="238"/>
      <c r="Q52" s="238"/>
      <c r="R52" s="238"/>
      <c r="S52" s="238"/>
      <c r="T52" s="238"/>
      <c r="U52" s="238"/>
      <c r="V52" s="238"/>
      <c r="W52" s="238"/>
      <c r="X52" s="238"/>
      <c r="Y52" s="238"/>
      <c r="Z52" s="238"/>
      <c r="AA52" s="238"/>
      <c r="AB52" s="238"/>
      <c r="AC52" s="238"/>
      <c r="AD52" s="238"/>
      <c r="AE52" s="238"/>
      <c r="AF52" s="238"/>
      <c r="AG52" s="238"/>
      <c r="AH52" s="238"/>
      <c r="AI52" s="238"/>
      <c r="AJ52" s="238"/>
      <c r="AK52" s="238"/>
      <c r="AL52" s="238"/>
      <c r="AM52" s="238"/>
      <c r="AN52" s="238"/>
      <c r="AO52" s="238"/>
      <c r="AP52" s="238"/>
      <c r="AQ52" s="238"/>
      <c r="AR52" s="238"/>
      <c r="AS52" s="238"/>
      <c r="AT52" s="238"/>
      <c r="AU52" s="238"/>
      <c r="AV52" s="238"/>
      <c r="AW52" s="238"/>
    </row>
    <row r="53" spans="2:49" s="237" customFormat="1" ht="13.5" customHeight="1" x14ac:dyDescent="0.15">
      <c r="B53" s="241" t="s">
        <v>1098</v>
      </c>
      <c r="C53" s="241"/>
      <c r="D53" s="241"/>
      <c r="E53" s="241"/>
      <c r="F53" s="241"/>
      <c r="G53" s="241"/>
      <c r="H53" s="239"/>
      <c r="I53" s="239"/>
      <c r="J53" s="239"/>
      <c r="K53" s="239"/>
      <c r="L53" s="236"/>
      <c r="M53" s="236"/>
      <c r="N53" s="240"/>
      <c r="O53" s="238"/>
      <c r="P53" s="238"/>
      <c r="Q53" s="238"/>
      <c r="R53" s="238"/>
      <c r="S53" s="238"/>
      <c r="T53" s="238"/>
      <c r="U53" s="238"/>
      <c r="V53" s="238"/>
      <c r="W53" s="238"/>
      <c r="X53" s="238"/>
      <c r="Y53" s="238"/>
      <c r="Z53" s="238"/>
      <c r="AA53" s="238"/>
      <c r="AB53" s="238"/>
      <c r="AC53" s="238"/>
      <c r="AD53" s="238"/>
      <c r="AE53" s="238"/>
      <c r="AF53" s="238"/>
      <c r="AG53" s="238"/>
      <c r="AH53" s="238"/>
      <c r="AI53" s="238"/>
      <c r="AJ53" s="238"/>
      <c r="AK53" s="238"/>
      <c r="AL53" s="238"/>
      <c r="AM53" s="238"/>
      <c r="AN53" s="238"/>
      <c r="AO53" s="238"/>
      <c r="AP53" s="238"/>
      <c r="AQ53" s="238"/>
      <c r="AR53" s="238"/>
      <c r="AS53" s="238"/>
      <c r="AT53" s="238"/>
      <c r="AU53" s="238"/>
      <c r="AV53" s="238"/>
      <c r="AW53" s="238"/>
    </row>
    <row r="54" spans="2:49" s="237" customFormat="1" ht="13.5" customHeight="1" x14ac:dyDescent="0.15">
      <c r="B54" s="242" t="s">
        <v>1099</v>
      </c>
      <c r="C54" s="242"/>
      <c r="D54" s="242"/>
      <c r="E54" s="242"/>
      <c r="F54" s="242"/>
      <c r="G54" s="242"/>
      <c r="H54" s="239"/>
      <c r="I54" s="239"/>
      <c r="J54" s="239"/>
      <c r="K54" s="239"/>
      <c r="L54" s="236"/>
      <c r="M54" s="236"/>
      <c r="N54" s="240"/>
      <c r="O54" s="238"/>
      <c r="P54" s="238"/>
      <c r="Q54" s="238"/>
      <c r="R54" s="238"/>
      <c r="S54" s="238"/>
      <c r="T54" s="238"/>
      <c r="U54" s="238"/>
      <c r="V54" s="238"/>
      <c r="W54" s="238"/>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row>
    <row r="55" spans="2:49" s="237" customFormat="1" ht="13.5" customHeight="1" x14ac:dyDescent="0.15">
      <c r="B55" s="243" t="s">
        <v>1100</v>
      </c>
      <c r="C55" s="243"/>
      <c r="D55" s="243"/>
      <c r="E55" s="243"/>
      <c r="F55" s="243"/>
      <c r="G55" s="243"/>
      <c r="H55" s="244"/>
      <c r="I55" s="244"/>
      <c r="J55" s="244"/>
      <c r="K55" s="244"/>
      <c r="L55" s="244"/>
      <c r="M55" s="244"/>
      <c r="N55" s="244"/>
      <c r="O55" s="244"/>
      <c r="P55" s="244"/>
      <c r="Q55" s="244"/>
      <c r="R55" s="245"/>
      <c r="S55" s="245"/>
      <c r="T55" s="245"/>
      <c r="U55" s="244"/>
      <c r="V55" s="244"/>
      <c r="W55" s="244"/>
      <c r="X55" s="244"/>
      <c r="Y55" s="244"/>
      <c r="Z55" s="244"/>
      <c r="AA55" s="244"/>
      <c r="AB55" s="244"/>
      <c r="AC55" s="244"/>
      <c r="AD55" s="244"/>
      <c r="AE55" s="244"/>
      <c r="AF55" s="244"/>
      <c r="AG55" s="244"/>
      <c r="AH55" s="244"/>
      <c r="AI55" s="244"/>
      <c r="AJ55" s="244"/>
      <c r="AK55" s="244"/>
      <c r="AL55" s="244"/>
      <c r="AM55" s="244"/>
      <c r="AN55" s="244"/>
      <c r="AO55" s="244"/>
      <c r="AP55" s="244"/>
      <c r="AQ55" s="244"/>
      <c r="AR55" s="244"/>
      <c r="AS55" s="244"/>
      <c r="AT55" s="244"/>
      <c r="AU55" s="244"/>
      <c r="AV55" s="244"/>
      <c r="AW55" s="244"/>
    </row>
    <row r="56" spans="2:49" s="237" customFormat="1" ht="13.5" customHeight="1" x14ac:dyDescent="0.15">
      <c r="B56" s="243" t="s">
        <v>1101</v>
      </c>
      <c r="C56" s="242"/>
      <c r="D56" s="242"/>
      <c r="E56" s="242"/>
      <c r="F56" s="242"/>
      <c r="G56" s="242"/>
      <c r="H56" s="239"/>
      <c r="I56" s="239"/>
      <c r="J56" s="239"/>
      <c r="K56" s="239"/>
      <c r="L56" s="236"/>
      <c r="M56" s="236"/>
      <c r="N56" s="240"/>
      <c r="O56" s="238"/>
      <c r="P56" s="238"/>
      <c r="Q56" s="238"/>
      <c r="R56" s="238"/>
      <c r="S56" s="238"/>
      <c r="T56" s="238"/>
      <c r="U56" s="238"/>
      <c r="V56" s="238"/>
      <c r="W56" s="238"/>
      <c r="X56" s="238"/>
      <c r="Y56" s="238"/>
      <c r="Z56" s="238"/>
      <c r="AA56" s="238"/>
      <c r="AB56" s="238"/>
      <c r="AC56" s="238"/>
      <c r="AD56" s="238"/>
      <c r="AE56" s="238"/>
      <c r="AF56" s="238"/>
      <c r="AG56" s="238"/>
      <c r="AH56" s="238"/>
      <c r="AI56" s="238"/>
      <c r="AJ56" s="238"/>
      <c r="AK56" s="238"/>
      <c r="AL56" s="238"/>
      <c r="AM56" s="238"/>
      <c r="AN56" s="238"/>
      <c r="AO56" s="238"/>
      <c r="AP56" s="238"/>
      <c r="AQ56" s="238"/>
      <c r="AR56" s="238"/>
      <c r="AS56" s="238"/>
      <c r="AT56" s="238"/>
      <c r="AU56" s="238"/>
      <c r="AV56" s="238"/>
      <c r="AW56" s="238"/>
    </row>
    <row r="57" spans="2:49" s="237" customFormat="1" ht="13.5" customHeight="1" x14ac:dyDescent="0.15">
      <c r="B57" s="243" t="s">
        <v>1102</v>
      </c>
      <c r="C57" s="243"/>
      <c r="D57" s="243"/>
      <c r="E57" s="243"/>
      <c r="F57" s="243"/>
      <c r="G57" s="243"/>
      <c r="H57" s="244"/>
      <c r="I57" s="244"/>
      <c r="J57" s="244"/>
      <c r="K57" s="244"/>
      <c r="L57" s="244"/>
      <c r="M57" s="244"/>
      <c r="N57" s="244"/>
      <c r="O57" s="244"/>
      <c r="P57" s="244"/>
      <c r="Q57" s="244"/>
      <c r="R57" s="245"/>
      <c r="S57" s="245"/>
      <c r="T57" s="245"/>
      <c r="U57" s="244"/>
      <c r="V57" s="244"/>
      <c r="W57" s="244"/>
      <c r="X57" s="244"/>
      <c r="Y57" s="244"/>
      <c r="Z57" s="244"/>
      <c r="AA57" s="244"/>
      <c r="AB57" s="244"/>
      <c r="AC57" s="244"/>
      <c r="AD57" s="244"/>
      <c r="AE57" s="244"/>
      <c r="AF57" s="244"/>
      <c r="AG57" s="244"/>
      <c r="AH57" s="244"/>
      <c r="AI57" s="244"/>
      <c r="AJ57" s="244"/>
      <c r="AK57" s="244"/>
      <c r="AL57" s="244"/>
      <c r="AM57" s="244"/>
      <c r="AN57" s="244"/>
      <c r="AO57" s="244"/>
      <c r="AP57" s="244"/>
      <c r="AQ57" s="244"/>
      <c r="AR57" s="244"/>
      <c r="AS57" s="244"/>
      <c r="AT57" s="244"/>
      <c r="AU57" s="244"/>
      <c r="AV57" s="244"/>
      <c r="AW57" s="244"/>
    </row>
    <row r="58" spans="2:49" s="237" customFormat="1" ht="13.5" customHeight="1" x14ac:dyDescent="0.15">
      <c r="B58" s="243" t="s">
        <v>1103</v>
      </c>
      <c r="C58" s="243"/>
      <c r="D58" s="243"/>
      <c r="E58" s="243"/>
      <c r="F58" s="243"/>
      <c r="G58" s="243"/>
      <c r="H58" s="244"/>
      <c r="I58" s="244"/>
      <c r="J58" s="244"/>
      <c r="K58" s="244"/>
      <c r="L58" s="244"/>
      <c r="M58" s="244"/>
      <c r="N58" s="244"/>
      <c r="O58" s="244"/>
      <c r="P58" s="244"/>
      <c r="Q58" s="244"/>
      <c r="R58" s="245"/>
      <c r="S58" s="245"/>
      <c r="T58" s="245"/>
      <c r="U58" s="244"/>
      <c r="V58" s="244"/>
      <c r="W58" s="244"/>
      <c r="X58" s="244"/>
      <c r="Y58" s="244"/>
      <c r="Z58" s="244"/>
      <c r="AA58" s="244"/>
      <c r="AB58" s="244"/>
      <c r="AC58" s="244"/>
      <c r="AD58" s="244"/>
      <c r="AE58" s="244"/>
      <c r="AF58" s="244"/>
      <c r="AG58" s="244"/>
      <c r="AH58" s="244"/>
      <c r="AI58" s="244"/>
      <c r="AJ58" s="244"/>
      <c r="AK58" s="244"/>
      <c r="AL58" s="244"/>
      <c r="AM58" s="244"/>
      <c r="AN58" s="244"/>
      <c r="AO58" s="244"/>
      <c r="AP58" s="244"/>
      <c r="AQ58" s="244"/>
      <c r="AR58" s="244"/>
      <c r="AS58" s="244"/>
      <c r="AT58" s="244"/>
      <c r="AU58" s="244"/>
      <c r="AV58" s="244"/>
      <c r="AW58" s="244"/>
    </row>
    <row r="59" spans="2:49" s="237" customFormat="1" ht="13.5" customHeight="1" x14ac:dyDescent="0.15">
      <c r="B59" s="243" t="s">
        <v>1104</v>
      </c>
      <c r="C59" s="243"/>
      <c r="D59" s="243"/>
      <c r="E59" s="243"/>
      <c r="F59" s="243"/>
      <c r="G59" s="243"/>
      <c r="H59" s="244"/>
      <c r="I59" s="244"/>
      <c r="J59" s="244"/>
      <c r="K59" s="244"/>
      <c r="L59" s="244"/>
      <c r="M59" s="244"/>
      <c r="N59" s="244"/>
      <c r="O59" s="244"/>
      <c r="P59" s="244"/>
      <c r="Q59" s="244"/>
      <c r="R59" s="245"/>
      <c r="S59" s="245"/>
      <c r="T59" s="245"/>
      <c r="U59" s="244"/>
      <c r="V59" s="244"/>
      <c r="W59" s="244"/>
      <c r="X59" s="244"/>
      <c r="Y59" s="244"/>
      <c r="Z59" s="244"/>
      <c r="AA59" s="244"/>
      <c r="AB59" s="244"/>
      <c r="AC59" s="244"/>
      <c r="AD59" s="244"/>
      <c r="AE59" s="244"/>
      <c r="AF59" s="244"/>
      <c r="AG59" s="244"/>
      <c r="AH59" s="244"/>
      <c r="AI59" s="244"/>
      <c r="AJ59" s="244"/>
      <c r="AK59" s="244"/>
      <c r="AL59" s="244"/>
      <c r="AM59" s="244"/>
      <c r="AN59" s="244"/>
      <c r="AO59" s="244"/>
      <c r="AP59" s="244"/>
      <c r="AQ59" s="244"/>
      <c r="AR59" s="244"/>
      <c r="AS59" s="244"/>
      <c r="AT59" s="244"/>
      <c r="AU59" s="244"/>
      <c r="AV59" s="244"/>
      <c r="AW59" s="244"/>
    </row>
    <row r="60" spans="2:49" s="237" customFormat="1" ht="13.5" customHeight="1" x14ac:dyDescent="0.15">
      <c r="B60" s="243" t="s">
        <v>1105</v>
      </c>
      <c r="C60" s="243"/>
      <c r="D60" s="243"/>
      <c r="E60" s="243"/>
      <c r="F60" s="243"/>
      <c r="G60" s="243"/>
      <c r="H60" s="244"/>
      <c r="I60" s="244"/>
      <c r="J60" s="244"/>
      <c r="K60" s="244"/>
      <c r="L60" s="244"/>
      <c r="M60" s="244"/>
      <c r="N60" s="244"/>
      <c r="O60" s="244"/>
      <c r="P60" s="244"/>
      <c r="Q60" s="244"/>
      <c r="R60" s="245"/>
      <c r="S60" s="245"/>
      <c r="T60" s="245"/>
      <c r="U60" s="244"/>
      <c r="V60" s="244"/>
      <c r="W60" s="244"/>
      <c r="X60" s="244"/>
      <c r="Y60" s="244"/>
      <c r="Z60" s="244"/>
      <c r="AA60" s="244"/>
      <c r="AB60" s="244"/>
      <c r="AC60" s="244"/>
      <c r="AD60" s="244"/>
      <c r="AE60" s="244"/>
      <c r="AF60" s="244"/>
      <c r="AG60" s="244"/>
      <c r="AH60" s="244"/>
      <c r="AI60" s="244"/>
      <c r="AJ60" s="244"/>
      <c r="AK60" s="244"/>
      <c r="AL60" s="244"/>
      <c r="AM60" s="244"/>
      <c r="AN60" s="244"/>
      <c r="AO60" s="244"/>
      <c r="AP60" s="244"/>
      <c r="AQ60" s="244"/>
      <c r="AR60" s="244"/>
      <c r="AS60" s="244"/>
      <c r="AT60" s="244"/>
      <c r="AU60" s="244"/>
      <c r="AV60" s="244"/>
      <c r="AW60" s="244"/>
    </row>
    <row r="61" spans="2:49" s="237" customFormat="1" ht="13.5" customHeight="1" x14ac:dyDescent="0.15">
      <c r="B61" s="243" t="s">
        <v>1106</v>
      </c>
      <c r="C61" s="243"/>
      <c r="D61" s="243"/>
      <c r="E61" s="243"/>
      <c r="F61" s="243"/>
      <c r="G61" s="243"/>
      <c r="H61" s="244"/>
      <c r="I61" s="244"/>
      <c r="J61" s="244"/>
      <c r="K61" s="244"/>
      <c r="L61" s="244"/>
      <c r="M61" s="244"/>
      <c r="N61" s="244"/>
      <c r="O61" s="244"/>
      <c r="P61" s="244"/>
      <c r="Q61" s="244"/>
      <c r="R61" s="245"/>
      <c r="S61" s="245"/>
      <c r="T61" s="245"/>
      <c r="U61" s="244"/>
      <c r="V61" s="244"/>
      <c r="W61" s="244"/>
      <c r="X61" s="244"/>
      <c r="Y61" s="244"/>
      <c r="Z61" s="244"/>
      <c r="AA61" s="244"/>
      <c r="AB61" s="244"/>
      <c r="AC61" s="244"/>
      <c r="AD61" s="244"/>
      <c r="AE61" s="244"/>
      <c r="AF61" s="244"/>
      <c r="AG61" s="244"/>
      <c r="AH61" s="244"/>
      <c r="AI61" s="244"/>
      <c r="AJ61" s="244"/>
      <c r="AK61" s="244"/>
      <c r="AL61" s="244"/>
      <c r="AM61" s="244"/>
      <c r="AN61" s="244"/>
      <c r="AO61" s="244"/>
      <c r="AP61" s="244"/>
      <c r="AQ61" s="244"/>
      <c r="AR61" s="244"/>
      <c r="AS61" s="244"/>
      <c r="AT61" s="244"/>
      <c r="AU61" s="244"/>
      <c r="AV61" s="244"/>
      <c r="AW61" s="244"/>
    </row>
    <row r="62" spans="2:49" s="237" customFormat="1" ht="15" customHeight="1" x14ac:dyDescent="0.15">
      <c r="B62" s="232"/>
      <c r="C62" s="232"/>
      <c r="D62" s="232"/>
      <c r="E62" s="232"/>
      <c r="F62" s="232"/>
      <c r="G62" s="232"/>
      <c r="H62" s="232"/>
      <c r="I62" s="232"/>
      <c r="J62" s="232"/>
      <c r="K62" s="232"/>
      <c r="L62" s="232"/>
      <c r="M62" s="232"/>
      <c r="N62" s="232"/>
      <c r="O62" s="232"/>
      <c r="P62" s="232"/>
      <c r="Q62" s="232"/>
      <c r="R62" s="232"/>
      <c r="S62" s="232"/>
      <c r="T62" s="232"/>
      <c r="U62" s="232"/>
      <c r="V62" s="232"/>
      <c r="W62" s="232"/>
      <c r="X62" s="232"/>
      <c r="Y62" s="232"/>
      <c r="Z62" s="232"/>
      <c r="AA62" s="232"/>
      <c r="AB62" s="232"/>
      <c r="AC62" s="232"/>
      <c r="AD62" s="232"/>
      <c r="AE62" s="232"/>
      <c r="AF62" s="232"/>
      <c r="AG62" s="232"/>
      <c r="AH62" s="232"/>
      <c r="AI62" s="232"/>
      <c r="AJ62" s="232"/>
      <c r="AK62" s="232"/>
      <c r="AL62" s="232"/>
      <c r="AM62" s="232"/>
      <c r="AN62" s="232"/>
      <c r="AO62" s="232"/>
      <c r="AP62" s="232"/>
      <c r="AQ62" s="232"/>
      <c r="AR62" s="232"/>
      <c r="AS62" s="232"/>
      <c r="AT62" s="232"/>
      <c r="AU62" s="232"/>
      <c r="AV62" s="232"/>
      <c r="AW62" s="232"/>
    </row>
    <row r="63" spans="2:49" s="237" customFormat="1" ht="15" customHeight="1" x14ac:dyDescent="0.15">
      <c r="B63" s="232"/>
      <c r="C63" s="232"/>
      <c r="D63" s="232"/>
      <c r="E63" s="232"/>
      <c r="F63" s="232"/>
      <c r="G63" s="232"/>
      <c r="H63" s="232"/>
      <c r="I63" s="232"/>
      <c r="J63" s="232"/>
      <c r="K63" s="232"/>
      <c r="L63" s="232"/>
      <c r="M63" s="232"/>
      <c r="N63" s="232"/>
      <c r="O63" s="232"/>
      <c r="P63" s="232"/>
      <c r="Q63" s="232"/>
      <c r="R63" s="232"/>
      <c r="S63" s="232"/>
      <c r="T63" s="232"/>
      <c r="U63" s="232"/>
      <c r="V63" s="232"/>
      <c r="W63" s="232"/>
      <c r="X63" s="232"/>
      <c r="Y63" s="232"/>
      <c r="Z63" s="232"/>
      <c r="AA63" s="232"/>
      <c r="AB63" s="232"/>
      <c r="AC63" s="232"/>
      <c r="AD63" s="232"/>
      <c r="AE63" s="232"/>
      <c r="AF63" s="232"/>
      <c r="AG63" s="232"/>
      <c r="AH63" s="232"/>
      <c r="AI63" s="232"/>
      <c r="AJ63" s="232"/>
      <c r="AK63" s="232"/>
      <c r="AL63" s="232"/>
      <c r="AM63" s="232"/>
      <c r="AN63" s="232"/>
      <c r="AO63" s="232"/>
      <c r="AP63" s="232"/>
      <c r="AQ63" s="232"/>
      <c r="AR63" s="232"/>
      <c r="AS63" s="232"/>
      <c r="AT63" s="232"/>
      <c r="AU63" s="232"/>
      <c r="AV63" s="232"/>
      <c r="AW63" s="232"/>
    </row>
    <row r="64" spans="2:49" ht="18" customHeight="1" x14ac:dyDescent="0.15">
      <c r="L64" s="237"/>
      <c r="M64" s="237"/>
    </row>
  </sheetData>
  <mergeCells count="684">
    <mergeCell ref="B43:D43"/>
    <mergeCell ref="AG41:AI41"/>
    <mergeCell ref="AJ41:AL41"/>
    <mergeCell ref="AM41:AO41"/>
    <mergeCell ref="AP41:AR41"/>
    <mergeCell ref="AS41:AU41"/>
    <mergeCell ref="B42:D42"/>
    <mergeCell ref="E42:H42"/>
    <mergeCell ref="I42:L42"/>
    <mergeCell ref="M42:N42"/>
    <mergeCell ref="O42:Q42"/>
    <mergeCell ref="R42:T42"/>
    <mergeCell ref="U42:W42"/>
    <mergeCell ref="X42:Z42"/>
    <mergeCell ref="AA42:AC42"/>
    <mergeCell ref="AD42:AF42"/>
    <mergeCell ref="AG42:AI42"/>
    <mergeCell ref="AJ42:AL42"/>
    <mergeCell ref="AM42:AO42"/>
    <mergeCell ref="AP42:AR42"/>
    <mergeCell ref="AS42:AU42"/>
    <mergeCell ref="B41:D41"/>
    <mergeCell ref="E41:H41"/>
    <mergeCell ref="I41:L41"/>
    <mergeCell ref="M41:N41"/>
    <mergeCell ref="O41:Q41"/>
    <mergeCell ref="R41:T41"/>
    <mergeCell ref="U41:W41"/>
    <mergeCell ref="X41:Z41"/>
    <mergeCell ref="AA41:AC41"/>
    <mergeCell ref="AG39:AI39"/>
    <mergeCell ref="AJ39:AL39"/>
    <mergeCell ref="AM39:AO39"/>
    <mergeCell ref="AP39:AR39"/>
    <mergeCell ref="AS39:AU39"/>
    <mergeCell ref="B40:D40"/>
    <mergeCell ref="E40:H40"/>
    <mergeCell ref="I40:L40"/>
    <mergeCell ref="M40:N40"/>
    <mergeCell ref="O40:Q40"/>
    <mergeCell ref="R40:T40"/>
    <mergeCell ref="U40:W40"/>
    <mergeCell ref="X40:Z40"/>
    <mergeCell ref="AA40:AC40"/>
    <mergeCell ref="AD40:AF40"/>
    <mergeCell ref="AG40:AI40"/>
    <mergeCell ref="AJ40:AL40"/>
    <mergeCell ref="AM40:AO40"/>
    <mergeCell ref="AP40:AR40"/>
    <mergeCell ref="AS40:AU40"/>
    <mergeCell ref="B39:D39"/>
    <mergeCell ref="E39:H39"/>
    <mergeCell ref="I39:L39"/>
    <mergeCell ref="M39:N39"/>
    <mergeCell ref="O39:Q39"/>
    <mergeCell ref="R39:T39"/>
    <mergeCell ref="U39:W39"/>
    <mergeCell ref="X39:Z39"/>
    <mergeCell ref="AA39:AC39"/>
    <mergeCell ref="X37:Z37"/>
    <mergeCell ref="AA37:AC37"/>
    <mergeCell ref="AD37:AF37"/>
    <mergeCell ref="AG37:AI37"/>
    <mergeCell ref="AJ37:AL37"/>
    <mergeCell ref="AM37:AO37"/>
    <mergeCell ref="AP37:AR37"/>
    <mergeCell ref="AS37:AU37"/>
    <mergeCell ref="B38:D38"/>
    <mergeCell ref="E38:H38"/>
    <mergeCell ref="I38:L38"/>
    <mergeCell ref="M38:N38"/>
    <mergeCell ref="O38:Q38"/>
    <mergeCell ref="R38:T38"/>
    <mergeCell ref="U38:W38"/>
    <mergeCell ref="X38:Z38"/>
    <mergeCell ref="AA38:AC38"/>
    <mergeCell ref="AD38:AF38"/>
    <mergeCell ref="AG38:AI38"/>
    <mergeCell ref="AJ38:AL38"/>
    <mergeCell ref="AM38:AO38"/>
    <mergeCell ref="AP38:AR38"/>
    <mergeCell ref="AS38:AU38"/>
    <mergeCell ref="AG46:AI46"/>
    <mergeCell ref="AJ46:AL46"/>
    <mergeCell ref="AM46:AO46"/>
    <mergeCell ref="AP46:AR46"/>
    <mergeCell ref="AS46:AU46"/>
    <mergeCell ref="B36:D36"/>
    <mergeCell ref="E36:H36"/>
    <mergeCell ref="I36:L36"/>
    <mergeCell ref="M36:N36"/>
    <mergeCell ref="O36:Q36"/>
    <mergeCell ref="R36:T36"/>
    <mergeCell ref="U36:W36"/>
    <mergeCell ref="X36:Z36"/>
    <mergeCell ref="AA36:AC36"/>
    <mergeCell ref="AD36:AF36"/>
    <mergeCell ref="AG36:AI36"/>
    <mergeCell ref="AJ36:AL36"/>
    <mergeCell ref="AM36:AO36"/>
    <mergeCell ref="AP36:AR36"/>
    <mergeCell ref="AS36:AU36"/>
    <mergeCell ref="B37:D37"/>
    <mergeCell ref="E37:H37"/>
    <mergeCell ref="I37:L37"/>
    <mergeCell ref="M37:N37"/>
    <mergeCell ref="B46:D46"/>
    <mergeCell ref="E46:H46"/>
    <mergeCell ref="I46:L46"/>
    <mergeCell ref="M46:N46"/>
    <mergeCell ref="O46:Q46"/>
    <mergeCell ref="R46:T46"/>
    <mergeCell ref="U46:W46"/>
    <mergeCell ref="X46:Z46"/>
    <mergeCell ref="AA46:AC46"/>
    <mergeCell ref="AG44:AI44"/>
    <mergeCell ref="AJ44:AL44"/>
    <mergeCell ref="AM44:AO44"/>
    <mergeCell ref="AP44:AR44"/>
    <mergeCell ref="AS44:AU44"/>
    <mergeCell ref="B45:D45"/>
    <mergeCell ref="E45:H45"/>
    <mergeCell ref="I45:L45"/>
    <mergeCell ref="M45:N45"/>
    <mergeCell ref="O45:Q45"/>
    <mergeCell ref="R45:T45"/>
    <mergeCell ref="U45:W45"/>
    <mergeCell ref="X45:Z45"/>
    <mergeCell ref="AA45:AC45"/>
    <mergeCell ref="AD45:AF45"/>
    <mergeCell ref="AG45:AI45"/>
    <mergeCell ref="AJ45:AL45"/>
    <mergeCell ref="AM45:AO45"/>
    <mergeCell ref="AP45:AR45"/>
    <mergeCell ref="AS45:AU45"/>
    <mergeCell ref="B44:D44"/>
    <mergeCell ref="E44:H44"/>
    <mergeCell ref="I44:L44"/>
    <mergeCell ref="M44:N44"/>
    <mergeCell ref="O44:Q44"/>
    <mergeCell ref="R44:T44"/>
    <mergeCell ref="U44:W44"/>
    <mergeCell ref="X44:Z44"/>
    <mergeCell ref="AA44:AC44"/>
    <mergeCell ref="AD24:AF24"/>
    <mergeCell ref="AG24:AI24"/>
    <mergeCell ref="AJ24:AL24"/>
    <mergeCell ref="AM24:AO24"/>
    <mergeCell ref="AP24:AR24"/>
    <mergeCell ref="AS24:AU24"/>
    <mergeCell ref="E43:H43"/>
    <mergeCell ref="I43:L43"/>
    <mergeCell ref="M43:N43"/>
    <mergeCell ref="O43:Q43"/>
    <mergeCell ref="R43:T43"/>
    <mergeCell ref="U43:W43"/>
    <mergeCell ref="X43:Z43"/>
    <mergeCell ref="AA43:AC43"/>
    <mergeCell ref="AD43:AF43"/>
    <mergeCell ref="AG43:AI43"/>
    <mergeCell ref="AJ43:AL43"/>
    <mergeCell ref="AM43:AO43"/>
    <mergeCell ref="AP43:AR43"/>
    <mergeCell ref="AS43:AU43"/>
    <mergeCell ref="O37:Q37"/>
    <mergeCell ref="R37:T37"/>
    <mergeCell ref="U37:W37"/>
    <mergeCell ref="B24:D24"/>
    <mergeCell ref="E24:H24"/>
    <mergeCell ref="I24:L24"/>
    <mergeCell ref="M24:N24"/>
    <mergeCell ref="O24:Q24"/>
    <mergeCell ref="R24:T24"/>
    <mergeCell ref="U24:W24"/>
    <mergeCell ref="X24:Z24"/>
    <mergeCell ref="AA24:AC24"/>
    <mergeCell ref="AD22:AF22"/>
    <mergeCell ref="AG22:AI22"/>
    <mergeCell ref="AJ22:AL22"/>
    <mergeCell ref="AM22:AO22"/>
    <mergeCell ref="AP22:AR22"/>
    <mergeCell ref="AS22:AU22"/>
    <mergeCell ref="B23:D23"/>
    <mergeCell ref="E23:H23"/>
    <mergeCell ref="I23:L23"/>
    <mergeCell ref="M23:N23"/>
    <mergeCell ref="O23:Q23"/>
    <mergeCell ref="R23:T23"/>
    <mergeCell ref="U23:W23"/>
    <mergeCell ref="X23:Z23"/>
    <mergeCell ref="AA23:AC23"/>
    <mergeCell ref="AD23:AF23"/>
    <mergeCell ref="AG23:AI23"/>
    <mergeCell ref="AJ23:AL23"/>
    <mergeCell ref="AM23:AO23"/>
    <mergeCell ref="AP23:AR23"/>
    <mergeCell ref="AS23:AU23"/>
    <mergeCell ref="B22:D22"/>
    <mergeCell ref="E22:H22"/>
    <mergeCell ref="I22:L22"/>
    <mergeCell ref="M22:N22"/>
    <mergeCell ref="O22:Q22"/>
    <mergeCell ref="R22:T22"/>
    <mergeCell ref="U22:W22"/>
    <mergeCell ref="X22:Z22"/>
    <mergeCell ref="AA22:AC22"/>
    <mergeCell ref="AD20:AF20"/>
    <mergeCell ref="AG20:AI20"/>
    <mergeCell ref="AJ20:AL20"/>
    <mergeCell ref="AM20:AO20"/>
    <mergeCell ref="AP20:AR20"/>
    <mergeCell ref="AS20:AU20"/>
    <mergeCell ref="B21:D21"/>
    <mergeCell ref="E21:H21"/>
    <mergeCell ref="I21:L21"/>
    <mergeCell ref="M21:N21"/>
    <mergeCell ref="O21:Q21"/>
    <mergeCell ref="R21:T21"/>
    <mergeCell ref="U21:W21"/>
    <mergeCell ref="X21:Z21"/>
    <mergeCell ref="AA21:AC21"/>
    <mergeCell ref="AD21:AF21"/>
    <mergeCell ref="AG21:AI21"/>
    <mergeCell ref="AJ21:AL21"/>
    <mergeCell ref="AM21:AO21"/>
    <mergeCell ref="AP21:AR21"/>
    <mergeCell ref="AS21:AU21"/>
    <mergeCell ref="B20:D20"/>
    <mergeCell ref="E20:H20"/>
    <mergeCell ref="I20:L20"/>
    <mergeCell ref="M20:N20"/>
    <mergeCell ref="O20:Q20"/>
    <mergeCell ref="R20:T20"/>
    <mergeCell ref="U20:W20"/>
    <mergeCell ref="X20:Z20"/>
    <mergeCell ref="AA20:AC20"/>
    <mergeCell ref="AD18:AF18"/>
    <mergeCell ref="AG18:AI18"/>
    <mergeCell ref="AJ18:AL18"/>
    <mergeCell ref="AM18:AO18"/>
    <mergeCell ref="AP18:AR18"/>
    <mergeCell ref="AS18:AU18"/>
    <mergeCell ref="B19:D19"/>
    <mergeCell ref="E19:H19"/>
    <mergeCell ref="I19:L19"/>
    <mergeCell ref="M19:N19"/>
    <mergeCell ref="O19:Q19"/>
    <mergeCell ref="R19:T19"/>
    <mergeCell ref="U19:W19"/>
    <mergeCell ref="X19:Z19"/>
    <mergeCell ref="AA19:AC19"/>
    <mergeCell ref="AD19:AF19"/>
    <mergeCell ref="AG19:AI19"/>
    <mergeCell ref="AJ19:AL19"/>
    <mergeCell ref="AM19:AO19"/>
    <mergeCell ref="AP19:AR19"/>
    <mergeCell ref="AS19:AU19"/>
    <mergeCell ref="B18:D18"/>
    <mergeCell ref="E18:H18"/>
    <mergeCell ref="I18:L18"/>
    <mergeCell ref="M18:N18"/>
    <mergeCell ref="O18:Q18"/>
    <mergeCell ref="R18:T18"/>
    <mergeCell ref="U18:W18"/>
    <mergeCell ref="X18:Z18"/>
    <mergeCell ref="AA18:AC18"/>
    <mergeCell ref="AD16:AF16"/>
    <mergeCell ref="AG16:AI16"/>
    <mergeCell ref="AJ16:AL16"/>
    <mergeCell ref="AM16:AO16"/>
    <mergeCell ref="AP16:AR16"/>
    <mergeCell ref="AS16:AU16"/>
    <mergeCell ref="B17:D17"/>
    <mergeCell ref="E17:H17"/>
    <mergeCell ref="I17:L17"/>
    <mergeCell ref="M17:N17"/>
    <mergeCell ref="O17:Q17"/>
    <mergeCell ref="R17:T17"/>
    <mergeCell ref="U17:W17"/>
    <mergeCell ref="X17:Z17"/>
    <mergeCell ref="AA17:AC17"/>
    <mergeCell ref="AD17:AF17"/>
    <mergeCell ref="AG17:AI17"/>
    <mergeCell ref="AJ17:AL17"/>
    <mergeCell ref="AM17:AO17"/>
    <mergeCell ref="AP17:AR17"/>
    <mergeCell ref="AS17:AU17"/>
    <mergeCell ref="B16:D16"/>
    <mergeCell ref="E16:H16"/>
    <mergeCell ref="I16:L16"/>
    <mergeCell ref="M16:N16"/>
    <mergeCell ref="O16:Q16"/>
    <mergeCell ref="R16:T16"/>
    <mergeCell ref="U16:W16"/>
    <mergeCell ref="X16:Z16"/>
    <mergeCell ref="AA16:AC16"/>
    <mergeCell ref="AD14:AF14"/>
    <mergeCell ref="AG14:AI14"/>
    <mergeCell ref="AJ14:AL14"/>
    <mergeCell ref="AM14:AO14"/>
    <mergeCell ref="AP14:AR14"/>
    <mergeCell ref="AS14:AU14"/>
    <mergeCell ref="B15:D15"/>
    <mergeCell ref="E15:H15"/>
    <mergeCell ref="I15:L15"/>
    <mergeCell ref="M15:N15"/>
    <mergeCell ref="O15:Q15"/>
    <mergeCell ref="R15:T15"/>
    <mergeCell ref="U15:W15"/>
    <mergeCell ref="X15:Z15"/>
    <mergeCell ref="AA15:AC15"/>
    <mergeCell ref="AD15:AF15"/>
    <mergeCell ref="AG15:AI15"/>
    <mergeCell ref="AJ15:AL15"/>
    <mergeCell ref="AM15:AO15"/>
    <mergeCell ref="AP15:AR15"/>
    <mergeCell ref="AS15:AU15"/>
    <mergeCell ref="B14:D14"/>
    <mergeCell ref="E14:H14"/>
    <mergeCell ref="I14:L14"/>
    <mergeCell ref="M14:N14"/>
    <mergeCell ref="O14:Q14"/>
    <mergeCell ref="R14:T14"/>
    <mergeCell ref="U14:W14"/>
    <mergeCell ref="X14:Z14"/>
    <mergeCell ref="AA14:AC14"/>
    <mergeCell ref="AD12:AF12"/>
    <mergeCell ref="AG12:AI12"/>
    <mergeCell ref="AJ12:AL12"/>
    <mergeCell ref="AM12:AO12"/>
    <mergeCell ref="AP12:AR12"/>
    <mergeCell ref="AS12:AU12"/>
    <mergeCell ref="B13:D13"/>
    <mergeCell ref="E13:H13"/>
    <mergeCell ref="I13:L13"/>
    <mergeCell ref="M13:N13"/>
    <mergeCell ref="O13:Q13"/>
    <mergeCell ref="R13:T13"/>
    <mergeCell ref="U13:W13"/>
    <mergeCell ref="X13:Z13"/>
    <mergeCell ref="AA13:AC13"/>
    <mergeCell ref="AD13:AF13"/>
    <mergeCell ref="AG13:AI13"/>
    <mergeCell ref="AJ13:AL13"/>
    <mergeCell ref="AM13:AO13"/>
    <mergeCell ref="AP13:AR13"/>
    <mergeCell ref="AS13:AU13"/>
    <mergeCell ref="B12:D12"/>
    <mergeCell ref="E12:H12"/>
    <mergeCell ref="I12:L12"/>
    <mergeCell ref="M12:N12"/>
    <mergeCell ref="O12:Q12"/>
    <mergeCell ref="R12:T12"/>
    <mergeCell ref="U12:W12"/>
    <mergeCell ref="X12:Z12"/>
    <mergeCell ref="AA12:AC12"/>
    <mergeCell ref="AD10:AF10"/>
    <mergeCell ref="AG10:AI10"/>
    <mergeCell ref="AJ10:AL10"/>
    <mergeCell ref="AM10:AO10"/>
    <mergeCell ref="AP10:AR10"/>
    <mergeCell ref="AS10:AU10"/>
    <mergeCell ref="B11:D11"/>
    <mergeCell ref="E11:H11"/>
    <mergeCell ref="I11:L11"/>
    <mergeCell ref="M11:N11"/>
    <mergeCell ref="O11:Q11"/>
    <mergeCell ref="R11:T11"/>
    <mergeCell ref="U11:W11"/>
    <mergeCell ref="X11:Z11"/>
    <mergeCell ref="AA11:AC11"/>
    <mergeCell ref="AD11:AF11"/>
    <mergeCell ref="AG11:AI11"/>
    <mergeCell ref="AJ11:AL11"/>
    <mergeCell ref="AM11:AO11"/>
    <mergeCell ref="AP11:AR11"/>
    <mergeCell ref="AS11:AU11"/>
    <mergeCell ref="B10:D10"/>
    <mergeCell ref="E10:H10"/>
    <mergeCell ref="I10:L10"/>
    <mergeCell ref="M10:N10"/>
    <mergeCell ref="O10:Q10"/>
    <mergeCell ref="R10:T10"/>
    <mergeCell ref="U10:W10"/>
    <mergeCell ref="X10:Z10"/>
    <mergeCell ref="AA10:AC10"/>
    <mergeCell ref="AD50:AF50"/>
    <mergeCell ref="AD51:AF51"/>
    <mergeCell ref="AD27:AF27"/>
    <mergeCell ref="AD28:AF28"/>
    <mergeCell ref="AD29:AF29"/>
    <mergeCell ref="AD30:AF30"/>
    <mergeCell ref="AD31:AF31"/>
    <mergeCell ref="AD32:AF32"/>
    <mergeCell ref="AD33:AF33"/>
    <mergeCell ref="AD34:AF34"/>
    <mergeCell ref="AD35:AF35"/>
    <mergeCell ref="AD44:AF44"/>
    <mergeCell ref="AD46:AF46"/>
    <mergeCell ref="AD39:AF39"/>
    <mergeCell ref="AD41:AF41"/>
    <mergeCell ref="B2:AU2"/>
    <mergeCell ref="B5:D7"/>
    <mergeCell ref="E5:H7"/>
    <mergeCell ref="I5:L7"/>
    <mergeCell ref="M5:N7"/>
    <mergeCell ref="O5:Q5"/>
    <mergeCell ref="R5:T5"/>
    <mergeCell ref="U5:Z5"/>
    <mergeCell ref="AA5:AC5"/>
    <mergeCell ref="AG5:AI5"/>
    <mergeCell ref="AJ5:AL5"/>
    <mergeCell ref="AM5:AU5"/>
    <mergeCell ref="O6:Q7"/>
    <mergeCell ref="R6:T7"/>
    <mergeCell ref="U6:W7"/>
    <mergeCell ref="X6:Z7"/>
    <mergeCell ref="AA6:AC7"/>
    <mergeCell ref="AG6:AI7"/>
    <mergeCell ref="AJ6:AL7"/>
    <mergeCell ref="AM6:AO7"/>
    <mergeCell ref="AD5:AF5"/>
    <mergeCell ref="AD6:AF7"/>
    <mergeCell ref="AA8:AC8"/>
    <mergeCell ref="AG8:AI8"/>
    <mergeCell ref="AJ8:AL8"/>
    <mergeCell ref="AM8:AO8"/>
    <mergeCell ref="AP8:AR8"/>
    <mergeCell ref="AS8:AU8"/>
    <mergeCell ref="AP6:AR7"/>
    <mergeCell ref="AS6:AU7"/>
    <mergeCell ref="B8:D8"/>
    <mergeCell ref="E8:H8"/>
    <mergeCell ref="I8:L8"/>
    <mergeCell ref="M8:N8"/>
    <mergeCell ref="O8:Q8"/>
    <mergeCell ref="R8:T8"/>
    <mergeCell ref="U8:W8"/>
    <mergeCell ref="X8:Z8"/>
    <mergeCell ref="AD8:AF8"/>
    <mergeCell ref="AS25:AU25"/>
    <mergeCell ref="AP9:AR9"/>
    <mergeCell ref="AS9:AU9"/>
    <mergeCell ref="B25:D25"/>
    <mergeCell ref="E25:H25"/>
    <mergeCell ref="I25:L25"/>
    <mergeCell ref="M25:N25"/>
    <mergeCell ref="O25:Q25"/>
    <mergeCell ref="R25:T25"/>
    <mergeCell ref="U25:W25"/>
    <mergeCell ref="X25:Z25"/>
    <mergeCell ref="U9:W9"/>
    <mergeCell ref="X9:Z9"/>
    <mergeCell ref="AA9:AC9"/>
    <mergeCell ref="AG9:AI9"/>
    <mergeCell ref="AJ9:AL9"/>
    <mergeCell ref="AM9:AO9"/>
    <mergeCell ref="B9:D9"/>
    <mergeCell ref="E9:H9"/>
    <mergeCell ref="I9:L9"/>
    <mergeCell ref="M9:N9"/>
    <mergeCell ref="O9:Q9"/>
    <mergeCell ref="R9:T9"/>
    <mergeCell ref="AD9:AF9"/>
    <mergeCell ref="I26:L26"/>
    <mergeCell ref="M26:N26"/>
    <mergeCell ref="O26:Q26"/>
    <mergeCell ref="R26:T26"/>
    <mergeCell ref="AA25:AC25"/>
    <mergeCell ref="AG25:AI25"/>
    <mergeCell ref="AJ25:AL25"/>
    <mergeCell ref="AM25:AO25"/>
    <mergeCell ref="AP25:AR25"/>
    <mergeCell ref="AD25:AF25"/>
    <mergeCell ref="AD26:AF26"/>
    <mergeCell ref="AA27:AC27"/>
    <mergeCell ref="AG27:AI27"/>
    <mergeCell ref="AJ27:AL27"/>
    <mergeCell ref="AM27:AO27"/>
    <mergeCell ref="AP27:AR27"/>
    <mergeCell ref="AS27:AU27"/>
    <mergeCell ref="AP26:AR26"/>
    <mergeCell ref="AS26:AU26"/>
    <mergeCell ref="B27:D27"/>
    <mergeCell ref="E27:H27"/>
    <mergeCell ref="I27:L27"/>
    <mergeCell ref="M27:N27"/>
    <mergeCell ref="O27:Q27"/>
    <mergeCell ref="R27:T27"/>
    <mergeCell ref="U27:W27"/>
    <mergeCell ref="X27:Z27"/>
    <mergeCell ref="U26:W26"/>
    <mergeCell ref="X26:Z26"/>
    <mergeCell ref="AA26:AC26"/>
    <mergeCell ref="AG26:AI26"/>
    <mergeCell ref="AJ26:AL26"/>
    <mergeCell ref="AM26:AO26"/>
    <mergeCell ref="B26:D26"/>
    <mergeCell ref="E26:H26"/>
    <mergeCell ref="AS29:AU29"/>
    <mergeCell ref="AP28:AR28"/>
    <mergeCell ref="AS28:AU28"/>
    <mergeCell ref="B29:D29"/>
    <mergeCell ref="E29:H29"/>
    <mergeCell ref="I29:L29"/>
    <mergeCell ref="M29:N29"/>
    <mergeCell ref="O29:Q29"/>
    <mergeCell ref="R29:T29"/>
    <mergeCell ref="U29:W29"/>
    <mergeCell ref="X29:Z29"/>
    <mergeCell ref="U28:W28"/>
    <mergeCell ref="X28:Z28"/>
    <mergeCell ref="AA28:AC28"/>
    <mergeCell ref="AG28:AI28"/>
    <mergeCell ref="AJ28:AL28"/>
    <mergeCell ref="AM28:AO28"/>
    <mergeCell ref="B28:D28"/>
    <mergeCell ref="E28:H28"/>
    <mergeCell ref="I28:L28"/>
    <mergeCell ref="M28:N28"/>
    <mergeCell ref="O28:Q28"/>
    <mergeCell ref="R28:T28"/>
    <mergeCell ref="I30:L30"/>
    <mergeCell ref="M30:N30"/>
    <mergeCell ref="O30:Q30"/>
    <mergeCell ref="R30:T30"/>
    <mergeCell ref="AA29:AC29"/>
    <mergeCell ref="AG29:AI29"/>
    <mergeCell ref="AJ29:AL29"/>
    <mergeCell ref="AM29:AO29"/>
    <mergeCell ref="AP29:AR29"/>
    <mergeCell ref="AA31:AC31"/>
    <mergeCell ref="AG31:AI31"/>
    <mergeCell ref="AJ31:AL31"/>
    <mergeCell ref="AM31:AO31"/>
    <mergeCell ref="AP31:AR31"/>
    <mergeCell ref="AS31:AU31"/>
    <mergeCell ref="AP30:AR30"/>
    <mergeCell ref="AS30:AU30"/>
    <mergeCell ref="B31:D31"/>
    <mergeCell ref="E31:H31"/>
    <mergeCell ref="I31:L31"/>
    <mergeCell ref="M31:N31"/>
    <mergeCell ref="O31:Q31"/>
    <mergeCell ref="R31:T31"/>
    <mergeCell ref="U31:W31"/>
    <mergeCell ref="X31:Z31"/>
    <mergeCell ref="U30:W30"/>
    <mergeCell ref="X30:Z30"/>
    <mergeCell ref="AA30:AC30"/>
    <mergeCell ref="AG30:AI30"/>
    <mergeCell ref="AJ30:AL30"/>
    <mergeCell ref="AM30:AO30"/>
    <mergeCell ref="B30:D30"/>
    <mergeCell ref="E30:H30"/>
    <mergeCell ref="AS33:AU33"/>
    <mergeCell ref="AP32:AR32"/>
    <mergeCell ref="AS32:AU32"/>
    <mergeCell ref="B33:D33"/>
    <mergeCell ref="E33:H33"/>
    <mergeCell ref="I33:L33"/>
    <mergeCell ref="M33:N33"/>
    <mergeCell ref="O33:Q33"/>
    <mergeCell ref="R33:T33"/>
    <mergeCell ref="U33:W33"/>
    <mergeCell ref="X33:Z33"/>
    <mergeCell ref="U32:W32"/>
    <mergeCell ref="X32:Z32"/>
    <mergeCell ref="AA32:AC32"/>
    <mergeCell ref="AG32:AI32"/>
    <mergeCell ref="AJ32:AL32"/>
    <mergeCell ref="AM32:AO32"/>
    <mergeCell ref="B32:D32"/>
    <mergeCell ref="E32:H32"/>
    <mergeCell ref="I32:L32"/>
    <mergeCell ref="M32:N32"/>
    <mergeCell ref="O32:Q32"/>
    <mergeCell ref="R32:T32"/>
    <mergeCell ref="I34:L34"/>
    <mergeCell ref="M34:N34"/>
    <mergeCell ref="O34:Q34"/>
    <mergeCell ref="R34:T34"/>
    <mergeCell ref="AA33:AC33"/>
    <mergeCell ref="AG33:AI33"/>
    <mergeCell ref="AJ33:AL33"/>
    <mergeCell ref="AM33:AO33"/>
    <mergeCell ref="AP33:AR33"/>
    <mergeCell ref="AA35:AC35"/>
    <mergeCell ref="AG35:AI35"/>
    <mergeCell ref="AJ35:AL35"/>
    <mergeCell ref="AM35:AO35"/>
    <mergeCell ref="AP35:AR35"/>
    <mergeCell ref="AS35:AU35"/>
    <mergeCell ref="AP34:AR34"/>
    <mergeCell ref="AS34:AU34"/>
    <mergeCell ref="B35:D35"/>
    <mergeCell ref="E35:H35"/>
    <mergeCell ref="I35:L35"/>
    <mergeCell ref="M35:N35"/>
    <mergeCell ref="O35:Q35"/>
    <mergeCell ref="R35:T35"/>
    <mergeCell ref="U35:W35"/>
    <mergeCell ref="X35:Z35"/>
    <mergeCell ref="U34:W34"/>
    <mergeCell ref="X34:Z34"/>
    <mergeCell ref="AA34:AC34"/>
    <mergeCell ref="AG34:AI34"/>
    <mergeCell ref="AJ34:AL34"/>
    <mergeCell ref="AM34:AO34"/>
    <mergeCell ref="B34:D34"/>
    <mergeCell ref="E34:H34"/>
    <mergeCell ref="AS48:AU48"/>
    <mergeCell ref="AP47:AR47"/>
    <mergeCell ref="AS47:AU47"/>
    <mergeCell ref="B48:D48"/>
    <mergeCell ref="E48:H48"/>
    <mergeCell ref="I48:L48"/>
    <mergeCell ref="M48:N48"/>
    <mergeCell ref="O48:Q48"/>
    <mergeCell ref="R48:T48"/>
    <mergeCell ref="U48:W48"/>
    <mergeCell ref="X48:Z48"/>
    <mergeCell ref="U47:W47"/>
    <mergeCell ref="X47:Z47"/>
    <mergeCell ref="AA47:AC47"/>
    <mergeCell ref="AG47:AI47"/>
    <mergeCell ref="AJ47:AL47"/>
    <mergeCell ref="AM47:AO47"/>
    <mergeCell ref="B47:D47"/>
    <mergeCell ref="E47:H47"/>
    <mergeCell ref="I47:L47"/>
    <mergeCell ref="M47:N47"/>
    <mergeCell ref="O47:Q47"/>
    <mergeCell ref="R47:T47"/>
    <mergeCell ref="AD47:AF47"/>
    <mergeCell ref="I49:L49"/>
    <mergeCell ref="M49:N49"/>
    <mergeCell ref="O49:Q49"/>
    <mergeCell ref="R49:T49"/>
    <mergeCell ref="AA48:AC48"/>
    <mergeCell ref="AG48:AI48"/>
    <mergeCell ref="AJ48:AL48"/>
    <mergeCell ref="AM48:AO48"/>
    <mergeCell ref="AP48:AR48"/>
    <mergeCell ref="AD48:AF48"/>
    <mergeCell ref="AD49:AF49"/>
    <mergeCell ref="AA50:AC50"/>
    <mergeCell ref="AG50:AI50"/>
    <mergeCell ref="AJ50:AL50"/>
    <mergeCell ref="AM50:AO50"/>
    <mergeCell ref="AP50:AR50"/>
    <mergeCell ref="AS50:AU50"/>
    <mergeCell ref="AP49:AR49"/>
    <mergeCell ref="AS49:AU49"/>
    <mergeCell ref="B50:D50"/>
    <mergeCell ref="E50:H50"/>
    <mergeCell ref="I50:L50"/>
    <mergeCell ref="M50:N50"/>
    <mergeCell ref="O50:Q50"/>
    <mergeCell ref="R50:T50"/>
    <mergeCell ref="U50:W50"/>
    <mergeCell ref="X50:Z50"/>
    <mergeCell ref="U49:W49"/>
    <mergeCell ref="X49:Z49"/>
    <mergeCell ref="AA49:AC49"/>
    <mergeCell ref="AG49:AI49"/>
    <mergeCell ref="AJ49:AL49"/>
    <mergeCell ref="AM49:AO49"/>
    <mergeCell ref="B49:D49"/>
    <mergeCell ref="E49:H49"/>
    <mergeCell ref="AP51:AR51"/>
    <mergeCell ref="AS51:AU51"/>
    <mergeCell ref="U51:W51"/>
    <mergeCell ref="X51:Z51"/>
    <mergeCell ref="AA51:AC51"/>
    <mergeCell ref="AG51:AI51"/>
    <mergeCell ref="AJ51:AL51"/>
    <mergeCell ref="AM51:AO51"/>
    <mergeCell ref="B51:D51"/>
    <mergeCell ref="E51:H51"/>
    <mergeCell ref="I51:L51"/>
    <mergeCell ref="M51:N51"/>
    <mergeCell ref="O51:Q51"/>
    <mergeCell ref="R51:T51"/>
  </mergeCells>
  <phoneticPr fontId="20"/>
  <dataValidations count="3">
    <dataValidation type="list" allowBlank="1" showInputMessage="1" showErrorMessage="1" sqref="X56:Z56 JW56:JY56 TS56:TU56 ADO56:ADQ56 ANK56:ANM56 AXG56:AXI56 BHC56:BHE56 BQY56:BRA56 CAU56:CAW56 CKQ56:CKS56 CUM56:CUO56 DEI56:DEK56 DOE56:DOG56 DYA56:DYC56 EHW56:EHY56 ERS56:ERU56 FBO56:FBQ56 FLK56:FLM56 FVG56:FVI56 GFC56:GFE56 GOY56:GPA56 GYU56:GYW56 HIQ56:HIS56 HSM56:HSO56 ICI56:ICK56 IME56:IMG56 IWA56:IWC56 JFW56:JFY56 JPS56:JPU56 JZO56:JZQ56 KJK56:KJM56 KTG56:KTI56 LDC56:LDE56 LMY56:LNA56 LWU56:LWW56 MGQ56:MGS56 MQM56:MQO56 NAI56:NAK56 NKE56:NKG56 NUA56:NUC56 ODW56:ODY56 ONS56:ONU56 OXO56:OXQ56 PHK56:PHM56 PRG56:PRI56 QBC56:QBE56 QKY56:QLA56 QUU56:QUW56 REQ56:RES56 ROM56:ROO56 RYI56:RYK56 SIE56:SIG56 SSA56:SSC56 TBW56:TBY56 TLS56:TLU56 TVO56:TVQ56 UFK56:UFM56 UPG56:UPI56 UZC56:UZE56 VIY56:VJA56 VSU56:VSW56 WCQ56:WCS56 WMM56:WMO56 WWI56:WWK56 X65592:Z65592 JW65592:JY65592 TS65592:TU65592 ADO65592:ADQ65592 ANK65592:ANM65592 AXG65592:AXI65592 BHC65592:BHE65592 BQY65592:BRA65592 CAU65592:CAW65592 CKQ65592:CKS65592 CUM65592:CUO65592 DEI65592:DEK65592 DOE65592:DOG65592 DYA65592:DYC65592 EHW65592:EHY65592 ERS65592:ERU65592 FBO65592:FBQ65592 FLK65592:FLM65592 FVG65592:FVI65592 GFC65592:GFE65592 GOY65592:GPA65592 GYU65592:GYW65592 HIQ65592:HIS65592 HSM65592:HSO65592 ICI65592:ICK65592 IME65592:IMG65592 IWA65592:IWC65592 JFW65592:JFY65592 JPS65592:JPU65592 JZO65592:JZQ65592 KJK65592:KJM65592 KTG65592:KTI65592 LDC65592:LDE65592 LMY65592:LNA65592 LWU65592:LWW65592 MGQ65592:MGS65592 MQM65592:MQO65592 NAI65592:NAK65592 NKE65592:NKG65592 NUA65592:NUC65592 ODW65592:ODY65592 ONS65592:ONU65592 OXO65592:OXQ65592 PHK65592:PHM65592 PRG65592:PRI65592 QBC65592:QBE65592 QKY65592:QLA65592 QUU65592:QUW65592 REQ65592:RES65592 ROM65592:ROO65592 RYI65592:RYK65592 SIE65592:SIG65592 SSA65592:SSC65592 TBW65592:TBY65592 TLS65592:TLU65592 TVO65592:TVQ65592 UFK65592:UFM65592 UPG65592:UPI65592 UZC65592:UZE65592 VIY65592:VJA65592 VSU65592:VSW65592 WCQ65592:WCS65592 WMM65592:WMO65592 WWI65592:WWK65592 X131128:Z131128 JW131128:JY131128 TS131128:TU131128 ADO131128:ADQ131128 ANK131128:ANM131128 AXG131128:AXI131128 BHC131128:BHE131128 BQY131128:BRA131128 CAU131128:CAW131128 CKQ131128:CKS131128 CUM131128:CUO131128 DEI131128:DEK131128 DOE131128:DOG131128 DYA131128:DYC131128 EHW131128:EHY131128 ERS131128:ERU131128 FBO131128:FBQ131128 FLK131128:FLM131128 FVG131128:FVI131128 GFC131128:GFE131128 GOY131128:GPA131128 GYU131128:GYW131128 HIQ131128:HIS131128 HSM131128:HSO131128 ICI131128:ICK131128 IME131128:IMG131128 IWA131128:IWC131128 JFW131128:JFY131128 JPS131128:JPU131128 JZO131128:JZQ131128 KJK131128:KJM131128 KTG131128:KTI131128 LDC131128:LDE131128 LMY131128:LNA131128 LWU131128:LWW131128 MGQ131128:MGS131128 MQM131128:MQO131128 NAI131128:NAK131128 NKE131128:NKG131128 NUA131128:NUC131128 ODW131128:ODY131128 ONS131128:ONU131128 OXO131128:OXQ131128 PHK131128:PHM131128 PRG131128:PRI131128 QBC131128:QBE131128 QKY131128:QLA131128 QUU131128:QUW131128 REQ131128:RES131128 ROM131128:ROO131128 RYI131128:RYK131128 SIE131128:SIG131128 SSA131128:SSC131128 TBW131128:TBY131128 TLS131128:TLU131128 TVO131128:TVQ131128 UFK131128:UFM131128 UPG131128:UPI131128 UZC131128:UZE131128 VIY131128:VJA131128 VSU131128:VSW131128 WCQ131128:WCS131128 WMM131128:WMO131128 WWI131128:WWK131128 X196664:Z196664 JW196664:JY196664 TS196664:TU196664 ADO196664:ADQ196664 ANK196664:ANM196664 AXG196664:AXI196664 BHC196664:BHE196664 BQY196664:BRA196664 CAU196664:CAW196664 CKQ196664:CKS196664 CUM196664:CUO196664 DEI196664:DEK196664 DOE196664:DOG196664 DYA196664:DYC196664 EHW196664:EHY196664 ERS196664:ERU196664 FBO196664:FBQ196664 FLK196664:FLM196664 FVG196664:FVI196664 GFC196664:GFE196664 GOY196664:GPA196664 GYU196664:GYW196664 HIQ196664:HIS196664 HSM196664:HSO196664 ICI196664:ICK196664 IME196664:IMG196664 IWA196664:IWC196664 JFW196664:JFY196664 JPS196664:JPU196664 JZO196664:JZQ196664 KJK196664:KJM196664 KTG196664:KTI196664 LDC196664:LDE196664 LMY196664:LNA196664 LWU196664:LWW196664 MGQ196664:MGS196664 MQM196664:MQO196664 NAI196664:NAK196664 NKE196664:NKG196664 NUA196664:NUC196664 ODW196664:ODY196664 ONS196664:ONU196664 OXO196664:OXQ196664 PHK196664:PHM196664 PRG196664:PRI196664 QBC196664:QBE196664 QKY196664:QLA196664 QUU196664:QUW196664 REQ196664:RES196664 ROM196664:ROO196664 RYI196664:RYK196664 SIE196664:SIG196664 SSA196664:SSC196664 TBW196664:TBY196664 TLS196664:TLU196664 TVO196664:TVQ196664 UFK196664:UFM196664 UPG196664:UPI196664 UZC196664:UZE196664 VIY196664:VJA196664 VSU196664:VSW196664 WCQ196664:WCS196664 WMM196664:WMO196664 WWI196664:WWK196664 X262200:Z262200 JW262200:JY262200 TS262200:TU262200 ADO262200:ADQ262200 ANK262200:ANM262200 AXG262200:AXI262200 BHC262200:BHE262200 BQY262200:BRA262200 CAU262200:CAW262200 CKQ262200:CKS262200 CUM262200:CUO262200 DEI262200:DEK262200 DOE262200:DOG262200 DYA262200:DYC262200 EHW262200:EHY262200 ERS262200:ERU262200 FBO262200:FBQ262200 FLK262200:FLM262200 FVG262200:FVI262200 GFC262200:GFE262200 GOY262200:GPA262200 GYU262200:GYW262200 HIQ262200:HIS262200 HSM262200:HSO262200 ICI262200:ICK262200 IME262200:IMG262200 IWA262200:IWC262200 JFW262200:JFY262200 JPS262200:JPU262200 JZO262200:JZQ262200 KJK262200:KJM262200 KTG262200:KTI262200 LDC262200:LDE262200 LMY262200:LNA262200 LWU262200:LWW262200 MGQ262200:MGS262200 MQM262200:MQO262200 NAI262200:NAK262200 NKE262200:NKG262200 NUA262200:NUC262200 ODW262200:ODY262200 ONS262200:ONU262200 OXO262200:OXQ262200 PHK262200:PHM262200 PRG262200:PRI262200 QBC262200:QBE262200 QKY262200:QLA262200 QUU262200:QUW262200 REQ262200:RES262200 ROM262200:ROO262200 RYI262200:RYK262200 SIE262200:SIG262200 SSA262200:SSC262200 TBW262200:TBY262200 TLS262200:TLU262200 TVO262200:TVQ262200 UFK262200:UFM262200 UPG262200:UPI262200 UZC262200:UZE262200 VIY262200:VJA262200 VSU262200:VSW262200 WCQ262200:WCS262200 WMM262200:WMO262200 WWI262200:WWK262200 X327736:Z327736 JW327736:JY327736 TS327736:TU327736 ADO327736:ADQ327736 ANK327736:ANM327736 AXG327736:AXI327736 BHC327736:BHE327736 BQY327736:BRA327736 CAU327736:CAW327736 CKQ327736:CKS327736 CUM327736:CUO327736 DEI327736:DEK327736 DOE327736:DOG327736 DYA327736:DYC327736 EHW327736:EHY327736 ERS327736:ERU327736 FBO327736:FBQ327736 FLK327736:FLM327736 FVG327736:FVI327736 GFC327736:GFE327736 GOY327736:GPA327736 GYU327736:GYW327736 HIQ327736:HIS327736 HSM327736:HSO327736 ICI327736:ICK327736 IME327736:IMG327736 IWA327736:IWC327736 JFW327736:JFY327736 JPS327736:JPU327736 JZO327736:JZQ327736 KJK327736:KJM327736 KTG327736:KTI327736 LDC327736:LDE327736 LMY327736:LNA327736 LWU327736:LWW327736 MGQ327736:MGS327736 MQM327736:MQO327736 NAI327736:NAK327736 NKE327736:NKG327736 NUA327736:NUC327736 ODW327736:ODY327736 ONS327736:ONU327736 OXO327736:OXQ327736 PHK327736:PHM327736 PRG327736:PRI327736 QBC327736:QBE327736 QKY327736:QLA327736 QUU327736:QUW327736 REQ327736:RES327736 ROM327736:ROO327736 RYI327736:RYK327736 SIE327736:SIG327736 SSA327736:SSC327736 TBW327736:TBY327736 TLS327736:TLU327736 TVO327736:TVQ327736 UFK327736:UFM327736 UPG327736:UPI327736 UZC327736:UZE327736 VIY327736:VJA327736 VSU327736:VSW327736 WCQ327736:WCS327736 WMM327736:WMO327736 WWI327736:WWK327736 X393272:Z393272 JW393272:JY393272 TS393272:TU393272 ADO393272:ADQ393272 ANK393272:ANM393272 AXG393272:AXI393272 BHC393272:BHE393272 BQY393272:BRA393272 CAU393272:CAW393272 CKQ393272:CKS393272 CUM393272:CUO393272 DEI393272:DEK393272 DOE393272:DOG393272 DYA393272:DYC393272 EHW393272:EHY393272 ERS393272:ERU393272 FBO393272:FBQ393272 FLK393272:FLM393272 FVG393272:FVI393272 GFC393272:GFE393272 GOY393272:GPA393272 GYU393272:GYW393272 HIQ393272:HIS393272 HSM393272:HSO393272 ICI393272:ICK393272 IME393272:IMG393272 IWA393272:IWC393272 JFW393272:JFY393272 JPS393272:JPU393272 JZO393272:JZQ393272 KJK393272:KJM393272 KTG393272:KTI393272 LDC393272:LDE393272 LMY393272:LNA393272 LWU393272:LWW393272 MGQ393272:MGS393272 MQM393272:MQO393272 NAI393272:NAK393272 NKE393272:NKG393272 NUA393272:NUC393272 ODW393272:ODY393272 ONS393272:ONU393272 OXO393272:OXQ393272 PHK393272:PHM393272 PRG393272:PRI393272 QBC393272:QBE393272 QKY393272:QLA393272 QUU393272:QUW393272 REQ393272:RES393272 ROM393272:ROO393272 RYI393272:RYK393272 SIE393272:SIG393272 SSA393272:SSC393272 TBW393272:TBY393272 TLS393272:TLU393272 TVO393272:TVQ393272 UFK393272:UFM393272 UPG393272:UPI393272 UZC393272:UZE393272 VIY393272:VJA393272 VSU393272:VSW393272 WCQ393272:WCS393272 WMM393272:WMO393272 WWI393272:WWK393272 X458808:Z458808 JW458808:JY458808 TS458808:TU458808 ADO458808:ADQ458808 ANK458808:ANM458808 AXG458808:AXI458808 BHC458808:BHE458808 BQY458808:BRA458808 CAU458808:CAW458808 CKQ458808:CKS458808 CUM458808:CUO458808 DEI458808:DEK458808 DOE458808:DOG458808 DYA458808:DYC458808 EHW458808:EHY458808 ERS458808:ERU458808 FBO458808:FBQ458808 FLK458808:FLM458808 FVG458808:FVI458808 GFC458808:GFE458808 GOY458808:GPA458808 GYU458808:GYW458808 HIQ458808:HIS458808 HSM458808:HSO458808 ICI458808:ICK458808 IME458808:IMG458808 IWA458808:IWC458808 JFW458808:JFY458808 JPS458808:JPU458808 JZO458808:JZQ458808 KJK458808:KJM458808 KTG458808:KTI458808 LDC458808:LDE458808 LMY458808:LNA458808 LWU458808:LWW458808 MGQ458808:MGS458808 MQM458808:MQO458808 NAI458808:NAK458808 NKE458808:NKG458808 NUA458808:NUC458808 ODW458808:ODY458808 ONS458808:ONU458808 OXO458808:OXQ458808 PHK458808:PHM458808 PRG458808:PRI458808 QBC458808:QBE458808 QKY458808:QLA458808 QUU458808:QUW458808 REQ458808:RES458808 ROM458808:ROO458808 RYI458808:RYK458808 SIE458808:SIG458808 SSA458808:SSC458808 TBW458808:TBY458808 TLS458808:TLU458808 TVO458808:TVQ458808 UFK458808:UFM458808 UPG458808:UPI458808 UZC458808:UZE458808 VIY458808:VJA458808 VSU458808:VSW458808 WCQ458808:WCS458808 WMM458808:WMO458808 WWI458808:WWK458808 X524344:Z524344 JW524344:JY524344 TS524344:TU524344 ADO524344:ADQ524344 ANK524344:ANM524344 AXG524344:AXI524344 BHC524344:BHE524344 BQY524344:BRA524344 CAU524344:CAW524344 CKQ524344:CKS524344 CUM524344:CUO524344 DEI524344:DEK524344 DOE524344:DOG524344 DYA524344:DYC524344 EHW524344:EHY524344 ERS524344:ERU524344 FBO524344:FBQ524344 FLK524344:FLM524344 FVG524344:FVI524344 GFC524344:GFE524344 GOY524344:GPA524344 GYU524344:GYW524344 HIQ524344:HIS524344 HSM524344:HSO524344 ICI524344:ICK524344 IME524344:IMG524344 IWA524344:IWC524344 JFW524344:JFY524344 JPS524344:JPU524344 JZO524344:JZQ524344 KJK524344:KJM524344 KTG524344:KTI524344 LDC524344:LDE524344 LMY524344:LNA524344 LWU524344:LWW524344 MGQ524344:MGS524344 MQM524344:MQO524344 NAI524344:NAK524344 NKE524344:NKG524344 NUA524344:NUC524344 ODW524344:ODY524344 ONS524344:ONU524344 OXO524344:OXQ524344 PHK524344:PHM524344 PRG524344:PRI524344 QBC524344:QBE524344 QKY524344:QLA524344 QUU524344:QUW524344 REQ524344:RES524344 ROM524344:ROO524344 RYI524344:RYK524344 SIE524344:SIG524344 SSA524344:SSC524344 TBW524344:TBY524344 TLS524344:TLU524344 TVO524344:TVQ524344 UFK524344:UFM524344 UPG524344:UPI524344 UZC524344:UZE524344 VIY524344:VJA524344 VSU524344:VSW524344 WCQ524344:WCS524344 WMM524344:WMO524344 WWI524344:WWK524344 X589880:Z589880 JW589880:JY589880 TS589880:TU589880 ADO589880:ADQ589880 ANK589880:ANM589880 AXG589880:AXI589880 BHC589880:BHE589880 BQY589880:BRA589880 CAU589880:CAW589880 CKQ589880:CKS589880 CUM589880:CUO589880 DEI589880:DEK589880 DOE589880:DOG589880 DYA589880:DYC589880 EHW589880:EHY589880 ERS589880:ERU589880 FBO589880:FBQ589880 FLK589880:FLM589880 FVG589880:FVI589880 GFC589880:GFE589880 GOY589880:GPA589880 GYU589880:GYW589880 HIQ589880:HIS589880 HSM589880:HSO589880 ICI589880:ICK589880 IME589880:IMG589880 IWA589880:IWC589880 JFW589880:JFY589880 JPS589880:JPU589880 JZO589880:JZQ589880 KJK589880:KJM589880 KTG589880:KTI589880 LDC589880:LDE589880 LMY589880:LNA589880 LWU589880:LWW589880 MGQ589880:MGS589880 MQM589880:MQO589880 NAI589880:NAK589880 NKE589880:NKG589880 NUA589880:NUC589880 ODW589880:ODY589880 ONS589880:ONU589880 OXO589880:OXQ589880 PHK589880:PHM589880 PRG589880:PRI589880 QBC589880:QBE589880 QKY589880:QLA589880 QUU589880:QUW589880 REQ589880:RES589880 ROM589880:ROO589880 RYI589880:RYK589880 SIE589880:SIG589880 SSA589880:SSC589880 TBW589880:TBY589880 TLS589880:TLU589880 TVO589880:TVQ589880 UFK589880:UFM589880 UPG589880:UPI589880 UZC589880:UZE589880 VIY589880:VJA589880 VSU589880:VSW589880 WCQ589880:WCS589880 WMM589880:WMO589880 WWI589880:WWK589880 X655416:Z655416 JW655416:JY655416 TS655416:TU655416 ADO655416:ADQ655416 ANK655416:ANM655416 AXG655416:AXI655416 BHC655416:BHE655416 BQY655416:BRA655416 CAU655416:CAW655416 CKQ655416:CKS655416 CUM655416:CUO655416 DEI655416:DEK655416 DOE655416:DOG655416 DYA655416:DYC655416 EHW655416:EHY655416 ERS655416:ERU655416 FBO655416:FBQ655416 FLK655416:FLM655416 FVG655416:FVI655416 GFC655416:GFE655416 GOY655416:GPA655416 GYU655416:GYW655416 HIQ655416:HIS655416 HSM655416:HSO655416 ICI655416:ICK655416 IME655416:IMG655416 IWA655416:IWC655416 JFW655416:JFY655416 JPS655416:JPU655416 JZO655416:JZQ655416 KJK655416:KJM655416 KTG655416:KTI655416 LDC655416:LDE655416 LMY655416:LNA655416 LWU655416:LWW655416 MGQ655416:MGS655416 MQM655416:MQO655416 NAI655416:NAK655416 NKE655416:NKG655416 NUA655416:NUC655416 ODW655416:ODY655416 ONS655416:ONU655416 OXO655416:OXQ655416 PHK655416:PHM655416 PRG655416:PRI655416 QBC655416:QBE655416 QKY655416:QLA655416 QUU655416:QUW655416 REQ655416:RES655416 ROM655416:ROO655416 RYI655416:RYK655416 SIE655416:SIG655416 SSA655416:SSC655416 TBW655416:TBY655416 TLS655416:TLU655416 TVO655416:TVQ655416 UFK655416:UFM655416 UPG655416:UPI655416 UZC655416:UZE655416 VIY655416:VJA655416 VSU655416:VSW655416 WCQ655416:WCS655416 WMM655416:WMO655416 WWI655416:WWK655416 X720952:Z720952 JW720952:JY720952 TS720952:TU720952 ADO720952:ADQ720952 ANK720952:ANM720952 AXG720952:AXI720952 BHC720952:BHE720952 BQY720952:BRA720952 CAU720952:CAW720952 CKQ720952:CKS720952 CUM720952:CUO720952 DEI720952:DEK720952 DOE720952:DOG720952 DYA720952:DYC720952 EHW720952:EHY720952 ERS720952:ERU720952 FBO720952:FBQ720952 FLK720952:FLM720952 FVG720952:FVI720952 GFC720952:GFE720952 GOY720952:GPA720952 GYU720952:GYW720952 HIQ720952:HIS720952 HSM720952:HSO720952 ICI720952:ICK720952 IME720952:IMG720952 IWA720952:IWC720952 JFW720952:JFY720952 JPS720952:JPU720952 JZO720952:JZQ720952 KJK720952:KJM720952 KTG720952:KTI720952 LDC720952:LDE720952 LMY720952:LNA720952 LWU720952:LWW720952 MGQ720952:MGS720952 MQM720952:MQO720952 NAI720952:NAK720952 NKE720952:NKG720952 NUA720952:NUC720952 ODW720952:ODY720952 ONS720952:ONU720952 OXO720952:OXQ720952 PHK720952:PHM720952 PRG720952:PRI720952 QBC720952:QBE720952 QKY720952:QLA720952 QUU720952:QUW720952 REQ720952:RES720952 ROM720952:ROO720952 RYI720952:RYK720952 SIE720952:SIG720952 SSA720952:SSC720952 TBW720952:TBY720952 TLS720952:TLU720952 TVO720952:TVQ720952 UFK720952:UFM720952 UPG720952:UPI720952 UZC720952:UZE720952 VIY720952:VJA720952 VSU720952:VSW720952 WCQ720952:WCS720952 WMM720952:WMO720952 WWI720952:WWK720952 X786488:Z786488 JW786488:JY786488 TS786488:TU786488 ADO786488:ADQ786488 ANK786488:ANM786488 AXG786488:AXI786488 BHC786488:BHE786488 BQY786488:BRA786488 CAU786488:CAW786488 CKQ786488:CKS786488 CUM786488:CUO786488 DEI786488:DEK786488 DOE786488:DOG786488 DYA786488:DYC786488 EHW786488:EHY786488 ERS786488:ERU786488 FBO786488:FBQ786488 FLK786488:FLM786488 FVG786488:FVI786488 GFC786488:GFE786488 GOY786488:GPA786488 GYU786488:GYW786488 HIQ786488:HIS786488 HSM786488:HSO786488 ICI786488:ICK786488 IME786488:IMG786488 IWA786488:IWC786488 JFW786488:JFY786488 JPS786488:JPU786488 JZO786488:JZQ786488 KJK786488:KJM786488 KTG786488:KTI786488 LDC786488:LDE786488 LMY786488:LNA786488 LWU786488:LWW786488 MGQ786488:MGS786488 MQM786488:MQO786488 NAI786488:NAK786488 NKE786488:NKG786488 NUA786488:NUC786488 ODW786488:ODY786488 ONS786488:ONU786488 OXO786488:OXQ786488 PHK786488:PHM786488 PRG786488:PRI786488 QBC786488:QBE786488 QKY786488:QLA786488 QUU786488:QUW786488 REQ786488:RES786488 ROM786488:ROO786488 RYI786488:RYK786488 SIE786488:SIG786488 SSA786488:SSC786488 TBW786488:TBY786488 TLS786488:TLU786488 TVO786488:TVQ786488 UFK786488:UFM786488 UPG786488:UPI786488 UZC786488:UZE786488 VIY786488:VJA786488 VSU786488:VSW786488 WCQ786488:WCS786488 WMM786488:WMO786488 WWI786488:WWK786488 X852024:Z852024 JW852024:JY852024 TS852024:TU852024 ADO852024:ADQ852024 ANK852024:ANM852024 AXG852024:AXI852024 BHC852024:BHE852024 BQY852024:BRA852024 CAU852024:CAW852024 CKQ852024:CKS852024 CUM852024:CUO852024 DEI852024:DEK852024 DOE852024:DOG852024 DYA852024:DYC852024 EHW852024:EHY852024 ERS852024:ERU852024 FBO852024:FBQ852024 FLK852024:FLM852024 FVG852024:FVI852024 GFC852024:GFE852024 GOY852024:GPA852024 GYU852024:GYW852024 HIQ852024:HIS852024 HSM852024:HSO852024 ICI852024:ICK852024 IME852024:IMG852024 IWA852024:IWC852024 JFW852024:JFY852024 JPS852024:JPU852024 JZO852024:JZQ852024 KJK852024:KJM852024 KTG852024:KTI852024 LDC852024:LDE852024 LMY852024:LNA852024 LWU852024:LWW852024 MGQ852024:MGS852024 MQM852024:MQO852024 NAI852024:NAK852024 NKE852024:NKG852024 NUA852024:NUC852024 ODW852024:ODY852024 ONS852024:ONU852024 OXO852024:OXQ852024 PHK852024:PHM852024 PRG852024:PRI852024 QBC852024:QBE852024 QKY852024:QLA852024 QUU852024:QUW852024 REQ852024:RES852024 ROM852024:ROO852024 RYI852024:RYK852024 SIE852024:SIG852024 SSA852024:SSC852024 TBW852024:TBY852024 TLS852024:TLU852024 TVO852024:TVQ852024 UFK852024:UFM852024 UPG852024:UPI852024 UZC852024:UZE852024 VIY852024:VJA852024 VSU852024:VSW852024 WCQ852024:WCS852024 WMM852024:WMO852024 WWI852024:WWK852024 X917560:Z917560 JW917560:JY917560 TS917560:TU917560 ADO917560:ADQ917560 ANK917560:ANM917560 AXG917560:AXI917560 BHC917560:BHE917560 BQY917560:BRA917560 CAU917560:CAW917560 CKQ917560:CKS917560 CUM917560:CUO917560 DEI917560:DEK917560 DOE917560:DOG917560 DYA917560:DYC917560 EHW917560:EHY917560 ERS917560:ERU917560 FBO917560:FBQ917560 FLK917560:FLM917560 FVG917560:FVI917560 GFC917560:GFE917560 GOY917560:GPA917560 GYU917560:GYW917560 HIQ917560:HIS917560 HSM917560:HSO917560 ICI917560:ICK917560 IME917560:IMG917560 IWA917560:IWC917560 JFW917560:JFY917560 JPS917560:JPU917560 JZO917560:JZQ917560 KJK917560:KJM917560 KTG917560:KTI917560 LDC917560:LDE917560 LMY917560:LNA917560 LWU917560:LWW917560 MGQ917560:MGS917560 MQM917560:MQO917560 NAI917560:NAK917560 NKE917560:NKG917560 NUA917560:NUC917560 ODW917560:ODY917560 ONS917560:ONU917560 OXO917560:OXQ917560 PHK917560:PHM917560 PRG917560:PRI917560 QBC917560:QBE917560 QKY917560:QLA917560 QUU917560:QUW917560 REQ917560:RES917560 ROM917560:ROO917560 RYI917560:RYK917560 SIE917560:SIG917560 SSA917560:SSC917560 TBW917560:TBY917560 TLS917560:TLU917560 TVO917560:TVQ917560 UFK917560:UFM917560 UPG917560:UPI917560 UZC917560:UZE917560 VIY917560:VJA917560 VSU917560:VSW917560 WCQ917560:WCS917560 WMM917560:WMO917560 WWI917560:WWK917560 X983096:Z983096 JW983096:JY983096 TS983096:TU983096 ADO983096:ADQ983096 ANK983096:ANM983096 AXG983096:AXI983096 BHC983096:BHE983096 BQY983096:BRA983096 CAU983096:CAW983096 CKQ983096:CKS983096 CUM983096:CUO983096 DEI983096:DEK983096 DOE983096:DOG983096 DYA983096:DYC983096 EHW983096:EHY983096 ERS983096:ERU983096 FBO983096:FBQ983096 FLK983096:FLM983096 FVG983096:FVI983096 GFC983096:GFE983096 GOY983096:GPA983096 GYU983096:GYW983096 HIQ983096:HIS983096 HSM983096:HSO983096 ICI983096:ICK983096 IME983096:IMG983096 IWA983096:IWC983096 JFW983096:JFY983096 JPS983096:JPU983096 JZO983096:JZQ983096 KJK983096:KJM983096 KTG983096:KTI983096 LDC983096:LDE983096 LMY983096:LNA983096 LWU983096:LWW983096 MGQ983096:MGS983096 MQM983096:MQO983096 NAI983096:NAK983096 NKE983096:NKG983096 NUA983096:NUC983096 ODW983096:ODY983096 ONS983096:ONU983096 OXO983096:OXQ983096 PHK983096:PHM983096 PRG983096:PRI983096 QBC983096:QBE983096 QKY983096:QLA983096 QUU983096:QUW983096 REQ983096:RES983096 ROM983096:ROO983096 RYI983096:RYK983096 SIE983096:SIG983096 SSA983096:SSC983096 TBW983096:TBY983096 TLS983096:TLU983096 TVO983096:TVQ983096 UFK983096:UFM983096 UPG983096:UPI983096 UZC983096:UZE983096 VIY983096:VJA983096 VSU983096:VSW983096 WCQ983096:WCS983096 WMM983096:WMO983096 WWI983096:WWK983096 AG56:AW56 KC56:KS56 TY56:UO56 ADU56:AEK56 ANQ56:AOG56 AXM56:AYC56 BHI56:BHY56 BRE56:BRU56 CBA56:CBQ56 CKW56:CLM56 CUS56:CVI56 DEO56:DFE56 DOK56:DPA56 DYG56:DYW56 EIC56:EIS56 ERY56:ESO56 FBU56:FCK56 FLQ56:FMG56 FVM56:FWC56 GFI56:GFY56 GPE56:GPU56 GZA56:GZQ56 HIW56:HJM56 HSS56:HTI56 ICO56:IDE56 IMK56:INA56 IWG56:IWW56 JGC56:JGS56 JPY56:JQO56 JZU56:KAK56 KJQ56:KKG56 KTM56:KUC56 LDI56:LDY56 LNE56:LNU56 LXA56:LXQ56 MGW56:MHM56 MQS56:MRI56 NAO56:NBE56 NKK56:NLA56 NUG56:NUW56 OEC56:OES56 ONY56:OOO56 OXU56:OYK56 PHQ56:PIG56 PRM56:PSC56 QBI56:QBY56 QLE56:QLU56 QVA56:QVQ56 REW56:RFM56 ROS56:RPI56 RYO56:RZE56 SIK56:SJA56 SSG56:SSW56 TCC56:TCS56 TLY56:TMO56 TVU56:TWK56 UFQ56:UGG56 UPM56:UQC56 UZI56:UZY56 VJE56:VJU56 VTA56:VTQ56 WCW56:WDM56 WMS56:WNI56 WWO56:WXE56 AG65592:AW65592 KC65592:KS65592 TY65592:UO65592 ADU65592:AEK65592 ANQ65592:AOG65592 AXM65592:AYC65592 BHI65592:BHY65592 BRE65592:BRU65592 CBA65592:CBQ65592 CKW65592:CLM65592 CUS65592:CVI65592 DEO65592:DFE65592 DOK65592:DPA65592 DYG65592:DYW65592 EIC65592:EIS65592 ERY65592:ESO65592 FBU65592:FCK65592 FLQ65592:FMG65592 FVM65592:FWC65592 GFI65592:GFY65592 GPE65592:GPU65592 GZA65592:GZQ65592 HIW65592:HJM65592 HSS65592:HTI65592 ICO65592:IDE65592 IMK65592:INA65592 IWG65592:IWW65592 JGC65592:JGS65592 JPY65592:JQO65592 JZU65592:KAK65592 KJQ65592:KKG65592 KTM65592:KUC65592 LDI65592:LDY65592 LNE65592:LNU65592 LXA65592:LXQ65592 MGW65592:MHM65592 MQS65592:MRI65592 NAO65592:NBE65592 NKK65592:NLA65592 NUG65592:NUW65592 OEC65592:OES65592 ONY65592:OOO65592 OXU65592:OYK65592 PHQ65592:PIG65592 PRM65592:PSC65592 QBI65592:QBY65592 QLE65592:QLU65592 QVA65592:QVQ65592 REW65592:RFM65592 ROS65592:RPI65592 RYO65592:RZE65592 SIK65592:SJA65592 SSG65592:SSW65592 TCC65592:TCS65592 TLY65592:TMO65592 TVU65592:TWK65592 UFQ65592:UGG65592 UPM65592:UQC65592 UZI65592:UZY65592 VJE65592:VJU65592 VTA65592:VTQ65592 WCW65592:WDM65592 WMS65592:WNI65592 WWO65592:WXE65592 AG131128:AW131128 KC131128:KS131128 TY131128:UO131128 ADU131128:AEK131128 ANQ131128:AOG131128 AXM131128:AYC131128 BHI131128:BHY131128 BRE131128:BRU131128 CBA131128:CBQ131128 CKW131128:CLM131128 CUS131128:CVI131128 DEO131128:DFE131128 DOK131128:DPA131128 DYG131128:DYW131128 EIC131128:EIS131128 ERY131128:ESO131128 FBU131128:FCK131128 FLQ131128:FMG131128 FVM131128:FWC131128 GFI131128:GFY131128 GPE131128:GPU131128 GZA131128:GZQ131128 HIW131128:HJM131128 HSS131128:HTI131128 ICO131128:IDE131128 IMK131128:INA131128 IWG131128:IWW131128 JGC131128:JGS131128 JPY131128:JQO131128 JZU131128:KAK131128 KJQ131128:KKG131128 KTM131128:KUC131128 LDI131128:LDY131128 LNE131128:LNU131128 LXA131128:LXQ131128 MGW131128:MHM131128 MQS131128:MRI131128 NAO131128:NBE131128 NKK131128:NLA131128 NUG131128:NUW131128 OEC131128:OES131128 ONY131128:OOO131128 OXU131128:OYK131128 PHQ131128:PIG131128 PRM131128:PSC131128 QBI131128:QBY131128 QLE131128:QLU131128 QVA131128:QVQ131128 REW131128:RFM131128 ROS131128:RPI131128 RYO131128:RZE131128 SIK131128:SJA131128 SSG131128:SSW131128 TCC131128:TCS131128 TLY131128:TMO131128 TVU131128:TWK131128 UFQ131128:UGG131128 UPM131128:UQC131128 UZI131128:UZY131128 VJE131128:VJU131128 VTA131128:VTQ131128 WCW131128:WDM131128 WMS131128:WNI131128 WWO131128:WXE131128 AG196664:AW196664 KC196664:KS196664 TY196664:UO196664 ADU196664:AEK196664 ANQ196664:AOG196664 AXM196664:AYC196664 BHI196664:BHY196664 BRE196664:BRU196664 CBA196664:CBQ196664 CKW196664:CLM196664 CUS196664:CVI196664 DEO196664:DFE196664 DOK196664:DPA196664 DYG196664:DYW196664 EIC196664:EIS196664 ERY196664:ESO196664 FBU196664:FCK196664 FLQ196664:FMG196664 FVM196664:FWC196664 GFI196664:GFY196664 GPE196664:GPU196664 GZA196664:GZQ196664 HIW196664:HJM196664 HSS196664:HTI196664 ICO196664:IDE196664 IMK196664:INA196664 IWG196664:IWW196664 JGC196664:JGS196664 JPY196664:JQO196664 JZU196664:KAK196664 KJQ196664:KKG196664 KTM196664:KUC196664 LDI196664:LDY196664 LNE196664:LNU196664 LXA196664:LXQ196664 MGW196664:MHM196664 MQS196664:MRI196664 NAO196664:NBE196664 NKK196664:NLA196664 NUG196664:NUW196664 OEC196664:OES196664 ONY196664:OOO196664 OXU196664:OYK196664 PHQ196664:PIG196664 PRM196664:PSC196664 QBI196664:QBY196664 QLE196664:QLU196664 QVA196664:QVQ196664 REW196664:RFM196664 ROS196664:RPI196664 RYO196664:RZE196664 SIK196664:SJA196664 SSG196664:SSW196664 TCC196664:TCS196664 TLY196664:TMO196664 TVU196664:TWK196664 UFQ196664:UGG196664 UPM196664:UQC196664 UZI196664:UZY196664 VJE196664:VJU196664 VTA196664:VTQ196664 WCW196664:WDM196664 WMS196664:WNI196664 WWO196664:WXE196664 AG262200:AW262200 KC262200:KS262200 TY262200:UO262200 ADU262200:AEK262200 ANQ262200:AOG262200 AXM262200:AYC262200 BHI262200:BHY262200 BRE262200:BRU262200 CBA262200:CBQ262200 CKW262200:CLM262200 CUS262200:CVI262200 DEO262200:DFE262200 DOK262200:DPA262200 DYG262200:DYW262200 EIC262200:EIS262200 ERY262200:ESO262200 FBU262200:FCK262200 FLQ262200:FMG262200 FVM262200:FWC262200 GFI262200:GFY262200 GPE262200:GPU262200 GZA262200:GZQ262200 HIW262200:HJM262200 HSS262200:HTI262200 ICO262200:IDE262200 IMK262200:INA262200 IWG262200:IWW262200 JGC262200:JGS262200 JPY262200:JQO262200 JZU262200:KAK262200 KJQ262200:KKG262200 KTM262200:KUC262200 LDI262200:LDY262200 LNE262200:LNU262200 LXA262200:LXQ262200 MGW262200:MHM262200 MQS262200:MRI262200 NAO262200:NBE262200 NKK262200:NLA262200 NUG262200:NUW262200 OEC262200:OES262200 ONY262200:OOO262200 OXU262200:OYK262200 PHQ262200:PIG262200 PRM262200:PSC262200 QBI262200:QBY262200 QLE262200:QLU262200 QVA262200:QVQ262200 REW262200:RFM262200 ROS262200:RPI262200 RYO262200:RZE262200 SIK262200:SJA262200 SSG262200:SSW262200 TCC262200:TCS262200 TLY262200:TMO262200 TVU262200:TWK262200 UFQ262200:UGG262200 UPM262200:UQC262200 UZI262200:UZY262200 VJE262200:VJU262200 VTA262200:VTQ262200 WCW262200:WDM262200 WMS262200:WNI262200 WWO262200:WXE262200 AG327736:AW327736 KC327736:KS327736 TY327736:UO327736 ADU327736:AEK327736 ANQ327736:AOG327736 AXM327736:AYC327736 BHI327736:BHY327736 BRE327736:BRU327736 CBA327736:CBQ327736 CKW327736:CLM327736 CUS327736:CVI327736 DEO327736:DFE327736 DOK327736:DPA327736 DYG327736:DYW327736 EIC327736:EIS327736 ERY327736:ESO327736 FBU327736:FCK327736 FLQ327736:FMG327736 FVM327736:FWC327736 GFI327736:GFY327736 GPE327736:GPU327736 GZA327736:GZQ327736 HIW327736:HJM327736 HSS327736:HTI327736 ICO327736:IDE327736 IMK327736:INA327736 IWG327736:IWW327736 JGC327736:JGS327736 JPY327736:JQO327736 JZU327736:KAK327736 KJQ327736:KKG327736 KTM327736:KUC327736 LDI327736:LDY327736 LNE327736:LNU327736 LXA327736:LXQ327736 MGW327736:MHM327736 MQS327736:MRI327736 NAO327736:NBE327736 NKK327736:NLA327736 NUG327736:NUW327736 OEC327736:OES327736 ONY327736:OOO327736 OXU327736:OYK327736 PHQ327736:PIG327736 PRM327736:PSC327736 QBI327736:QBY327736 QLE327736:QLU327736 QVA327736:QVQ327736 REW327736:RFM327736 ROS327736:RPI327736 RYO327736:RZE327736 SIK327736:SJA327736 SSG327736:SSW327736 TCC327736:TCS327736 TLY327736:TMO327736 TVU327736:TWK327736 UFQ327736:UGG327736 UPM327736:UQC327736 UZI327736:UZY327736 VJE327736:VJU327736 VTA327736:VTQ327736 WCW327736:WDM327736 WMS327736:WNI327736 WWO327736:WXE327736 AG393272:AW393272 KC393272:KS393272 TY393272:UO393272 ADU393272:AEK393272 ANQ393272:AOG393272 AXM393272:AYC393272 BHI393272:BHY393272 BRE393272:BRU393272 CBA393272:CBQ393272 CKW393272:CLM393272 CUS393272:CVI393272 DEO393272:DFE393272 DOK393272:DPA393272 DYG393272:DYW393272 EIC393272:EIS393272 ERY393272:ESO393272 FBU393272:FCK393272 FLQ393272:FMG393272 FVM393272:FWC393272 GFI393272:GFY393272 GPE393272:GPU393272 GZA393272:GZQ393272 HIW393272:HJM393272 HSS393272:HTI393272 ICO393272:IDE393272 IMK393272:INA393272 IWG393272:IWW393272 JGC393272:JGS393272 JPY393272:JQO393272 JZU393272:KAK393272 KJQ393272:KKG393272 KTM393272:KUC393272 LDI393272:LDY393272 LNE393272:LNU393272 LXA393272:LXQ393272 MGW393272:MHM393272 MQS393272:MRI393272 NAO393272:NBE393272 NKK393272:NLA393272 NUG393272:NUW393272 OEC393272:OES393272 ONY393272:OOO393272 OXU393272:OYK393272 PHQ393272:PIG393272 PRM393272:PSC393272 QBI393272:QBY393272 QLE393272:QLU393272 QVA393272:QVQ393272 REW393272:RFM393272 ROS393272:RPI393272 RYO393272:RZE393272 SIK393272:SJA393272 SSG393272:SSW393272 TCC393272:TCS393272 TLY393272:TMO393272 TVU393272:TWK393272 UFQ393272:UGG393272 UPM393272:UQC393272 UZI393272:UZY393272 VJE393272:VJU393272 VTA393272:VTQ393272 WCW393272:WDM393272 WMS393272:WNI393272 WWO393272:WXE393272 AG458808:AW458808 KC458808:KS458808 TY458808:UO458808 ADU458808:AEK458808 ANQ458808:AOG458808 AXM458808:AYC458808 BHI458808:BHY458808 BRE458808:BRU458808 CBA458808:CBQ458808 CKW458808:CLM458808 CUS458808:CVI458808 DEO458808:DFE458808 DOK458808:DPA458808 DYG458808:DYW458808 EIC458808:EIS458808 ERY458808:ESO458808 FBU458808:FCK458808 FLQ458808:FMG458808 FVM458808:FWC458808 GFI458808:GFY458808 GPE458808:GPU458808 GZA458808:GZQ458808 HIW458808:HJM458808 HSS458808:HTI458808 ICO458808:IDE458808 IMK458808:INA458808 IWG458808:IWW458808 JGC458808:JGS458808 JPY458808:JQO458808 JZU458808:KAK458808 KJQ458808:KKG458808 KTM458808:KUC458808 LDI458808:LDY458808 LNE458808:LNU458808 LXA458808:LXQ458808 MGW458808:MHM458808 MQS458808:MRI458808 NAO458808:NBE458808 NKK458808:NLA458808 NUG458808:NUW458808 OEC458808:OES458808 ONY458808:OOO458808 OXU458808:OYK458808 PHQ458808:PIG458808 PRM458808:PSC458808 QBI458808:QBY458808 QLE458808:QLU458808 QVA458808:QVQ458808 REW458808:RFM458808 ROS458808:RPI458808 RYO458808:RZE458808 SIK458808:SJA458808 SSG458808:SSW458808 TCC458808:TCS458808 TLY458808:TMO458808 TVU458808:TWK458808 UFQ458808:UGG458808 UPM458808:UQC458808 UZI458808:UZY458808 VJE458808:VJU458808 VTA458808:VTQ458808 WCW458808:WDM458808 WMS458808:WNI458808 WWO458808:WXE458808 AG524344:AW524344 KC524344:KS524344 TY524344:UO524344 ADU524344:AEK524344 ANQ524344:AOG524344 AXM524344:AYC524344 BHI524344:BHY524344 BRE524344:BRU524344 CBA524344:CBQ524344 CKW524344:CLM524344 CUS524344:CVI524344 DEO524344:DFE524344 DOK524344:DPA524344 DYG524344:DYW524344 EIC524344:EIS524344 ERY524344:ESO524344 FBU524344:FCK524344 FLQ524344:FMG524344 FVM524344:FWC524344 GFI524344:GFY524344 GPE524344:GPU524344 GZA524344:GZQ524344 HIW524344:HJM524344 HSS524344:HTI524344 ICO524344:IDE524344 IMK524344:INA524344 IWG524344:IWW524344 JGC524344:JGS524344 JPY524344:JQO524344 JZU524344:KAK524344 KJQ524344:KKG524344 KTM524344:KUC524344 LDI524344:LDY524344 LNE524344:LNU524344 LXA524344:LXQ524344 MGW524344:MHM524344 MQS524344:MRI524344 NAO524344:NBE524344 NKK524344:NLA524344 NUG524344:NUW524344 OEC524344:OES524344 ONY524344:OOO524344 OXU524344:OYK524344 PHQ524344:PIG524344 PRM524344:PSC524344 QBI524344:QBY524344 QLE524344:QLU524344 QVA524344:QVQ524344 REW524344:RFM524344 ROS524344:RPI524344 RYO524344:RZE524344 SIK524344:SJA524344 SSG524344:SSW524344 TCC524344:TCS524344 TLY524344:TMO524344 TVU524344:TWK524344 UFQ524344:UGG524344 UPM524344:UQC524344 UZI524344:UZY524344 VJE524344:VJU524344 VTA524344:VTQ524344 WCW524344:WDM524344 WMS524344:WNI524344 WWO524344:WXE524344 AG589880:AW589880 KC589880:KS589880 TY589880:UO589880 ADU589880:AEK589880 ANQ589880:AOG589880 AXM589880:AYC589880 BHI589880:BHY589880 BRE589880:BRU589880 CBA589880:CBQ589880 CKW589880:CLM589880 CUS589880:CVI589880 DEO589880:DFE589880 DOK589880:DPA589880 DYG589880:DYW589880 EIC589880:EIS589880 ERY589880:ESO589880 FBU589880:FCK589880 FLQ589880:FMG589880 FVM589880:FWC589880 GFI589880:GFY589880 GPE589880:GPU589880 GZA589880:GZQ589880 HIW589880:HJM589880 HSS589880:HTI589880 ICO589880:IDE589880 IMK589880:INA589880 IWG589880:IWW589880 JGC589880:JGS589880 JPY589880:JQO589880 JZU589880:KAK589880 KJQ589880:KKG589880 KTM589880:KUC589880 LDI589880:LDY589880 LNE589880:LNU589880 LXA589880:LXQ589880 MGW589880:MHM589880 MQS589880:MRI589880 NAO589880:NBE589880 NKK589880:NLA589880 NUG589880:NUW589880 OEC589880:OES589880 ONY589880:OOO589880 OXU589880:OYK589880 PHQ589880:PIG589880 PRM589880:PSC589880 QBI589880:QBY589880 QLE589880:QLU589880 QVA589880:QVQ589880 REW589880:RFM589880 ROS589880:RPI589880 RYO589880:RZE589880 SIK589880:SJA589880 SSG589880:SSW589880 TCC589880:TCS589880 TLY589880:TMO589880 TVU589880:TWK589880 UFQ589880:UGG589880 UPM589880:UQC589880 UZI589880:UZY589880 VJE589880:VJU589880 VTA589880:VTQ589880 WCW589880:WDM589880 WMS589880:WNI589880 WWO589880:WXE589880 AG655416:AW655416 KC655416:KS655416 TY655416:UO655416 ADU655416:AEK655416 ANQ655416:AOG655416 AXM655416:AYC655416 BHI655416:BHY655416 BRE655416:BRU655416 CBA655416:CBQ655416 CKW655416:CLM655416 CUS655416:CVI655416 DEO655416:DFE655416 DOK655416:DPA655416 DYG655416:DYW655416 EIC655416:EIS655416 ERY655416:ESO655416 FBU655416:FCK655416 FLQ655416:FMG655416 FVM655416:FWC655416 GFI655416:GFY655416 GPE655416:GPU655416 GZA655416:GZQ655416 HIW655416:HJM655416 HSS655416:HTI655416 ICO655416:IDE655416 IMK655416:INA655416 IWG655416:IWW655416 JGC655416:JGS655416 JPY655416:JQO655416 JZU655416:KAK655416 KJQ655416:KKG655416 KTM655416:KUC655416 LDI655416:LDY655416 LNE655416:LNU655416 LXA655416:LXQ655416 MGW655416:MHM655416 MQS655416:MRI655416 NAO655416:NBE655416 NKK655416:NLA655416 NUG655416:NUW655416 OEC655416:OES655416 ONY655416:OOO655416 OXU655416:OYK655416 PHQ655416:PIG655416 PRM655416:PSC655416 QBI655416:QBY655416 QLE655416:QLU655416 QVA655416:QVQ655416 REW655416:RFM655416 ROS655416:RPI655416 RYO655416:RZE655416 SIK655416:SJA655416 SSG655416:SSW655416 TCC655416:TCS655416 TLY655416:TMO655416 TVU655416:TWK655416 UFQ655416:UGG655416 UPM655416:UQC655416 UZI655416:UZY655416 VJE655416:VJU655416 VTA655416:VTQ655416 WCW655416:WDM655416 WMS655416:WNI655416 WWO655416:WXE655416 AG720952:AW720952 KC720952:KS720952 TY720952:UO720952 ADU720952:AEK720952 ANQ720952:AOG720952 AXM720952:AYC720952 BHI720952:BHY720952 BRE720952:BRU720952 CBA720952:CBQ720952 CKW720952:CLM720952 CUS720952:CVI720952 DEO720952:DFE720952 DOK720952:DPA720952 DYG720952:DYW720952 EIC720952:EIS720952 ERY720952:ESO720952 FBU720952:FCK720952 FLQ720952:FMG720952 FVM720952:FWC720952 GFI720952:GFY720952 GPE720952:GPU720952 GZA720952:GZQ720952 HIW720952:HJM720952 HSS720952:HTI720952 ICO720952:IDE720952 IMK720952:INA720952 IWG720952:IWW720952 JGC720952:JGS720952 JPY720952:JQO720952 JZU720952:KAK720952 KJQ720952:KKG720952 KTM720952:KUC720952 LDI720952:LDY720952 LNE720952:LNU720952 LXA720952:LXQ720952 MGW720952:MHM720952 MQS720952:MRI720952 NAO720952:NBE720952 NKK720952:NLA720952 NUG720952:NUW720952 OEC720952:OES720952 ONY720952:OOO720952 OXU720952:OYK720952 PHQ720952:PIG720952 PRM720952:PSC720952 QBI720952:QBY720952 QLE720952:QLU720952 QVA720952:QVQ720952 REW720952:RFM720952 ROS720952:RPI720952 RYO720952:RZE720952 SIK720952:SJA720952 SSG720952:SSW720952 TCC720952:TCS720952 TLY720952:TMO720952 TVU720952:TWK720952 UFQ720952:UGG720952 UPM720952:UQC720952 UZI720952:UZY720952 VJE720952:VJU720952 VTA720952:VTQ720952 WCW720952:WDM720952 WMS720952:WNI720952 WWO720952:WXE720952 AG786488:AW786488 KC786488:KS786488 TY786488:UO786488 ADU786488:AEK786488 ANQ786488:AOG786488 AXM786488:AYC786488 BHI786488:BHY786488 BRE786488:BRU786488 CBA786488:CBQ786488 CKW786488:CLM786488 CUS786488:CVI786488 DEO786488:DFE786488 DOK786488:DPA786488 DYG786488:DYW786488 EIC786488:EIS786488 ERY786488:ESO786488 FBU786488:FCK786488 FLQ786488:FMG786488 FVM786488:FWC786488 GFI786488:GFY786488 GPE786488:GPU786488 GZA786488:GZQ786488 HIW786488:HJM786488 HSS786488:HTI786488 ICO786488:IDE786488 IMK786488:INA786488 IWG786488:IWW786488 JGC786488:JGS786488 JPY786488:JQO786488 JZU786488:KAK786488 KJQ786488:KKG786488 KTM786488:KUC786488 LDI786488:LDY786488 LNE786488:LNU786488 LXA786488:LXQ786488 MGW786488:MHM786488 MQS786488:MRI786488 NAO786488:NBE786488 NKK786488:NLA786488 NUG786488:NUW786488 OEC786488:OES786488 ONY786488:OOO786488 OXU786488:OYK786488 PHQ786488:PIG786488 PRM786488:PSC786488 QBI786488:QBY786488 QLE786488:QLU786488 QVA786488:QVQ786488 REW786488:RFM786488 ROS786488:RPI786488 RYO786488:RZE786488 SIK786488:SJA786488 SSG786488:SSW786488 TCC786488:TCS786488 TLY786488:TMO786488 TVU786488:TWK786488 UFQ786488:UGG786488 UPM786488:UQC786488 UZI786488:UZY786488 VJE786488:VJU786488 VTA786488:VTQ786488 WCW786488:WDM786488 WMS786488:WNI786488 WWO786488:WXE786488 AG852024:AW852024 KC852024:KS852024 TY852024:UO852024 ADU852024:AEK852024 ANQ852024:AOG852024 AXM852024:AYC852024 BHI852024:BHY852024 BRE852024:BRU852024 CBA852024:CBQ852024 CKW852024:CLM852024 CUS852024:CVI852024 DEO852024:DFE852024 DOK852024:DPA852024 DYG852024:DYW852024 EIC852024:EIS852024 ERY852024:ESO852024 FBU852024:FCK852024 FLQ852024:FMG852024 FVM852024:FWC852024 GFI852024:GFY852024 GPE852024:GPU852024 GZA852024:GZQ852024 HIW852024:HJM852024 HSS852024:HTI852024 ICO852024:IDE852024 IMK852024:INA852024 IWG852024:IWW852024 JGC852024:JGS852024 JPY852024:JQO852024 JZU852024:KAK852024 KJQ852024:KKG852024 KTM852024:KUC852024 LDI852024:LDY852024 LNE852024:LNU852024 LXA852024:LXQ852024 MGW852024:MHM852024 MQS852024:MRI852024 NAO852024:NBE852024 NKK852024:NLA852024 NUG852024:NUW852024 OEC852024:OES852024 ONY852024:OOO852024 OXU852024:OYK852024 PHQ852024:PIG852024 PRM852024:PSC852024 QBI852024:QBY852024 QLE852024:QLU852024 QVA852024:QVQ852024 REW852024:RFM852024 ROS852024:RPI852024 RYO852024:RZE852024 SIK852024:SJA852024 SSG852024:SSW852024 TCC852024:TCS852024 TLY852024:TMO852024 TVU852024:TWK852024 UFQ852024:UGG852024 UPM852024:UQC852024 UZI852024:UZY852024 VJE852024:VJU852024 VTA852024:VTQ852024 WCW852024:WDM852024 WMS852024:WNI852024 WWO852024:WXE852024 AG917560:AW917560 KC917560:KS917560 TY917560:UO917560 ADU917560:AEK917560 ANQ917560:AOG917560 AXM917560:AYC917560 BHI917560:BHY917560 BRE917560:BRU917560 CBA917560:CBQ917560 CKW917560:CLM917560 CUS917560:CVI917560 DEO917560:DFE917560 DOK917560:DPA917560 DYG917560:DYW917560 EIC917560:EIS917560 ERY917560:ESO917560 FBU917560:FCK917560 FLQ917560:FMG917560 FVM917560:FWC917560 GFI917560:GFY917560 GPE917560:GPU917560 GZA917560:GZQ917560 HIW917560:HJM917560 HSS917560:HTI917560 ICO917560:IDE917560 IMK917560:INA917560 IWG917560:IWW917560 JGC917560:JGS917560 JPY917560:JQO917560 JZU917560:KAK917560 KJQ917560:KKG917560 KTM917560:KUC917560 LDI917560:LDY917560 LNE917560:LNU917560 LXA917560:LXQ917560 MGW917560:MHM917560 MQS917560:MRI917560 NAO917560:NBE917560 NKK917560:NLA917560 NUG917560:NUW917560 OEC917560:OES917560 ONY917560:OOO917560 OXU917560:OYK917560 PHQ917560:PIG917560 PRM917560:PSC917560 QBI917560:QBY917560 QLE917560:QLU917560 QVA917560:QVQ917560 REW917560:RFM917560 ROS917560:RPI917560 RYO917560:RZE917560 SIK917560:SJA917560 SSG917560:SSW917560 TCC917560:TCS917560 TLY917560:TMO917560 TVU917560:TWK917560 UFQ917560:UGG917560 UPM917560:UQC917560 UZI917560:UZY917560 VJE917560:VJU917560 VTA917560:VTQ917560 WCW917560:WDM917560 WMS917560:WNI917560 WWO917560:WXE917560 AG983096:AW983096 KC983096:KS983096 TY983096:UO983096 ADU983096:AEK983096 ANQ983096:AOG983096 AXM983096:AYC983096 BHI983096:BHY983096 BRE983096:BRU983096 CBA983096:CBQ983096 CKW983096:CLM983096 CUS983096:CVI983096 DEO983096:DFE983096 DOK983096:DPA983096 DYG983096:DYW983096 EIC983096:EIS983096 ERY983096:ESO983096 FBU983096:FCK983096 FLQ983096:FMG983096 FVM983096:FWC983096 GFI983096:GFY983096 GPE983096:GPU983096 GZA983096:GZQ983096 HIW983096:HJM983096 HSS983096:HTI983096 ICO983096:IDE983096 IMK983096:INA983096 IWG983096:IWW983096 JGC983096:JGS983096 JPY983096:JQO983096 JZU983096:KAK983096 KJQ983096:KKG983096 KTM983096:KUC983096 LDI983096:LDY983096 LNE983096:LNU983096 LXA983096:LXQ983096 MGW983096:MHM983096 MQS983096:MRI983096 NAO983096:NBE983096 NKK983096:NLA983096 NUG983096:NUW983096 OEC983096:OES983096 ONY983096:OOO983096 OXU983096:OYK983096 PHQ983096:PIG983096 PRM983096:PSC983096 QBI983096:QBY983096 QLE983096:QLU983096 QVA983096:QVQ983096 REW983096:RFM983096 ROS983096:RPI983096 RYO983096:RZE983096 SIK983096:SJA983096 SSG983096:SSW983096 TCC983096:TCS983096 TLY983096:TMO983096 TVU983096:TWK983096 UFQ983096:UGG983096 UPM983096:UQC983096 UZI983096:UZY983096 VJE983096:VJU983096 VTA983096:VTQ983096 WCW983096:WDM983096 WMS983096:WNI983096 WWO983096:WXE983096 AG52:AW54 KC52:KS54 TY52:UO54 ADU52:AEK54 ANQ52:AOG54 AXM52:AYC54 BHI52:BHY54 BRE52:BRU54 CBA52:CBQ54 CKW52:CLM54 CUS52:CVI54 DEO52:DFE54 DOK52:DPA54 DYG52:DYW54 EIC52:EIS54 ERY52:ESO54 FBU52:FCK54 FLQ52:FMG54 FVM52:FWC54 GFI52:GFY54 GPE52:GPU54 GZA52:GZQ54 HIW52:HJM54 HSS52:HTI54 ICO52:IDE54 IMK52:INA54 IWG52:IWW54 JGC52:JGS54 JPY52:JQO54 JZU52:KAK54 KJQ52:KKG54 KTM52:KUC54 LDI52:LDY54 LNE52:LNU54 LXA52:LXQ54 MGW52:MHM54 MQS52:MRI54 NAO52:NBE54 NKK52:NLA54 NUG52:NUW54 OEC52:OES54 ONY52:OOO54 OXU52:OYK54 PHQ52:PIG54 PRM52:PSC54 QBI52:QBY54 QLE52:QLU54 QVA52:QVQ54 REW52:RFM54 ROS52:RPI54 RYO52:RZE54 SIK52:SJA54 SSG52:SSW54 TCC52:TCS54 TLY52:TMO54 TVU52:TWK54 UFQ52:UGG54 UPM52:UQC54 UZI52:UZY54 VJE52:VJU54 VTA52:VTQ54 WCW52:WDM54 WMS52:WNI54 WWO52:WXE54 AG65588:AW65590 KC65588:KS65590 TY65588:UO65590 ADU65588:AEK65590 ANQ65588:AOG65590 AXM65588:AYC65590 BHI65588:BHY65590 BRE65588:BRU65590 CBA65588:CBQ65590 CKW65588:CLM65590 CUS65588:CVI65590 DEO65588:DFE65590 DOK65588:DPA65590 DYG65588:DYW65590 EIC65588:EIS65590 ERY65588:ESO65590 FBU65588:FCK65590 FLQ65588:FMG65590 FVM65588:FWC65590 GFI65588:GFY65590 GPE65588:GPU65590 GZA65588:GZQ65590 HIW65588:HJM65590 HSS65588:HTI65590 ICO65588:IDE65590 IMK65588:INA65590 IWG65588:IWW65590 JGC65588:JGS65590 JPY65588:JQO65590 JZU65588:KAK65590 KJQ65588:KKG65590 KTM65588:KUC65590 LDI65588:LDY65590 LNE65588:LNU65590 LXA65588:LXQ65590 MGW65588:MHM65590 MQS65588:MRI65590 NAO65588:NBE65590 NKK65588:NLA65590 NUG65588:NUW65590 OEC65588:OES65590 ONY65588:OOO65590 OXU65588:OYK65590 PHQ65588:PIG65590 PRM65588:PSC65590 QBI65588:QBY65590 QLE65588:QLU65590 QVA65588:QVQ65590 REW65588:RFM65590 ROS65588:RPI65590 RYO65588:RZE65590 SIK65588:SJA65590 SSG65588:SSW65590 TCC65588:TCS65590 TLY65588:TMO65590 TVU65588:TWK65590 UFQ65588:UGG65590 UPM65588:UQC65590 UZI65588:UZY65590 VJE65588:VJU65590 VTA65588:VTQ65590 WCW65588:WDM65590 WMS65588:WNI65590 WWO65588:WXE65590 AG131124:AW131126 KC131124:KS131126 TY131124:UO131126 ADU131124:AEK131126 ANQ131124:AOG131126 AXM131124:AYC131126 BHI131124:BHY131126 BRE131124:BRU131126 CBA131124:CBQ131126 CKW131124:CLM131126 CUS131124:CVI131126 DEO131124:DFE131126 DOK131124:DPA131126 DYG131124:DYW131126 EIC131124:EIS131126 ERY131124:ESO131126 FBU131124:FCK131126 FLQ131124:FMG131126 FVM131124:FWC131126 GFI131124:GFY131126 GPE131124:GPU131126 GZA131124:GZQ131126 HIW131124:HJM131126 HSS131124:HTI131126 ICO131124:IDE131126 IMK131124:INA131126 IWG131124:IWW131126 JGC131124:JGS131126 JPY131124:JQO131126 JZU131124:KAK131126 KJQ131124:KKG131126 KTM131124:KUC131126 LDI131124:LDY131126 LNE131124:LNU131126 LXA131124:LXQ131126 MGW131124:MHM131126 MQS131124:MRI131126 NAO131124:NBE131126 NKK131124:NLA131126 NUG131124:NUW131126 OEC131124:OES131126 ONY131124:OOO131126 OXU131124:OYK131126 PHQ131124:PIG131126 PRM131124:PSC131126 QBI131124:QBY131126 QLE131124:QLU131126 QVA131124:QVQ131126 REW131124:RFM131126 ROS131124:RPI131126 RYO131124:RZE131126 SIK131124:SJA131126 SSG131124:SSW131126 TCC131124:TCS131126 TLY131124:TMO131126 TVU131124:TWK131126 UFQ131124:UGG131126 UPM131124:UQC131126 UZI131124:UZY131126 VJE131124:VJU131126 VTA131124:VTQ131126 WCW131124:WDM131126 WMS131124:WNI131126 WWO131124:WXE131126 AG196660:AW196662 KC196660:KS196662 TY196660:UO196662 ADU196660:AEK196662 ANQ196660:AOG196662 AXM196660:AYC196662 BHI196660:BHY196662 BRE196660:BRU196662 CBA196660:CBQ196662 CKW196660:CLM196662 CUS196660:CVI196662 DEO196660:DFE196662 DOK196660:DPA196662 DYG196660:DYW196662 EIC196660:EIS196662 ERY196660:ESO196662 FBU196660:FCK196662 FLQ196660:FMG196662 FVM196660:FWC196662 GFI196660:GFY196662 GPE196660:GPU196662 GZA196660:GZQ196662 HIW196660:HJM196662 HSS196660:HTI196662 ICO196660:IDE196662 IMK196660:INA196662 IWG196660:IWW196662 JGC196660:JGS196662 JPY196660:JQO196662 JZU196660:KAK196662 KJQ196660:KKG196662 KTM196660:KUC196662 LDI196660:LDY196662 LNE196660:LNU196662 LXA196660:LXQ196662 MGW196660:MHM196662 MQS196660:MRI196662 NAO196660:NBE196662 NKK196660:NLA196662 NUG196660:NUW196662 OEC196660:OES196662 ONY196660:OOO196662 OXU196660:OYK196662 PHQ196660:PIG196662 PRM196660:PSC196662 QBI196660:QBY196662 QLE196660:QLU196662 QVA196660:QVQ196662 REW196660:RFM196662 ROS196660:RPI196662 RYO196660:RZE196662 SIK196660:SJA196662 SSG196660:SSW196662 TCC196660:TCS196662 TLY196660:TMO196662 TVU196660:TWK196662 UFQ196660:UGG196662 UPM196660:UQC196662 UZI196660:UZY196662 VJE196660:VJU196662 VTA196660:VTQ196662 WCW196660:WDM196662 WMS196660:WNI196662 WWO196660:WXE196662 AG262196:AW262198 KC262196:KS262198 TY262196:UO262198 ADU262196:AEK262198 ANQ262196:AOG262198 AXM262196:AYC262198 BHI262196:BHY262198 BRE262196:BRU262198 CBA262196:CBQ262198 CKW262196:CLM262198 CUS262196:CVI262198 DEO262196:DFE262198 DOK262196:DPA262198 DYG262196:DYW262198 EIC262196:EIS262198 ERY262196:ESO262198 FBU262196:FCK262198 FLQ262196:FMG262198 FVM262196:FWC262198 GFI262196:GFY262198 GPE262196:GPU262198 GZA262196:GZQ262198 HIW262196:HJM262198 HSS262196:HTI262198 ICO262196:IDE262198 IMK262196:INA262198 IWG262196:IWW262198 JGC262196:JGS262198 JPY262196:JQO262198 JZU262196:KAK262198 KJQ262196:KKG262198 KTM262196:KUC262198 LDI262196:LDY262198 LNE262196:LNU262198 LXA262196:LXQ262198 MGW262196:MHM262198 MQS262196:MRI262198 NAO262196:NBE262198 NKK262196:NLA262198 NUG262196:NUW262198 OEC262196:OES262198 ONY262196:OOO262198 OXU262196:OYK262198 PHQ262196:PIG262198 PRM262196:PSC262198 QBI262196:QBY262198 QLE262196:QLU262198 QVA262196:QVQ262198 REW262196:RFM262198 ROS262196:RPI262198 RYO262196:RZE262198 SIK262196:SJA262198 SSG262196:SSW262198 TCC262196:TCS262198 TLY262196:TMO262198 TVU262196:TWK262198 UFQ262196:UGG262198 UPM262196:UQC262198 UZI262196:UZY262198 VJE262196:VJU262198 VTA262196:VTQ262198 WCW262196:WDM262198 WMS262196:WNI262198 WWO262196:WXE262198 AG327732:AW327734 KC327732:KS327734 TY327732:UO327734 ADU327732:AEK327734 ANQ327732:AOG327734 AXM327732:AYC327734 BHI327732:BHY327734 BRE327732:BRU327734 CBA327732:CBQ327734 CKW327732:CLM327734 CUS327732:CVI327734 DEO327732:DFE327734 DOK327732:DPA327734 DYG327732:DYW327734 EIC327732:EIS327734 ERY327732:ESO327734 FBU327732:FCK327734 FLQ327732:FMG327734 FVM327732:FWC327734 GFI327732:GFY327734 GPE327732:GPU327734 GZA327732:GZQ327734 HIW327732:HJM327734 HSS327732:HTI327734 ICO327732:IDE327734 IMK327732:INA327734 IWG327732:IWW327734 JGC327732:JGS327734 JPY327732:JQO327734 JZU327732:KAK327734 KJQ327732:KKG327734 KTM327732:KUC327734 LDI327732:LDY327734 LNE327732:LNU327734 LXA327732:LXQ327734 MGW327732:MHM327734 MQS327732:MRI327734 NAO327732:NBE327734 NKK327732:NLA327734 NUG327732:NUW327734 OEC327732:OES327734 ONY327732:OOO327734 OXU327732:OYK327734 PHQ327732:PIG327734 PRM327732:PSC327734 QBI327732:QBY327734 QLE327732:QLU327734 QVA327732:QVQ327734 REW327732:RFM327734 ROS327732:RPI327734 RYO327732:RZE327734 SIK327732:SJA327734 SSG327732:SSW327734 TCC327732:TCS327734 TLY327732:TMO327734 TVU327732:TWK327734 UFQ327732:UGG327734 UPM327732:UQC327734 UZI327732:UZY327734 VJE327732:VJU327734 VTA327732:VTQ327734 WCW327732:WDM327734 WMS327732:WNI327734 WWO327732:WXE327734 AG393268:AW393270 KC393268:KS393270 TY393268:UO393270 ADU393268:AEK393270 ANQ393268:AOG393270 AXM393268:AYC393270 BHI393268:BHY393270 BRE393268:BRU393270 CBA393268:CBQ393270 CKW393268:CLM393270 CUS393268:CVI393270 DEO393268:DFE393270 DOK393268:DPA393270 DYG393268:DYW393270 EIC393268:EIS393270 ERY393268:ESO393270 FBU393268:FCK393270 FLQ393268:FMG393270 FVM393268:FWC393270 GFI393268:GFY393270 GPE393268:GPU393270 GZA393268:GZQ393270 HIW393268:HJM393270 HSS393268:HTI393270 ICO393268:IDE393270 IMK393268:INA393270 IWG393268:IWW393270 JGC393268:JGS393270 JPY393268:JQO393270 JZU393268:KAK393270 KJQ393268:KKG393270 KTM393268:KUC393270 LDI393268:LDY393270 LNE393268:LNU393270 LXA393268:LXQ393270 MGW393268:MHM393270 MQS393268:MRI393270 NAO393268:NBE393270 NKK393268:NLA393270 NUG393268:NUW393270 OEC393268:OES393270 ONY393268:OOO393270 OXU393268:OYK393270 PHQ393268:PIG393270 PRM393268:PSC393270 QBI393268:QBY393270 QLE393268:QLU393270 QVA393268:QVQ393270 REW393268:RFM393270 ROS393268:RPI393270 RYO393268:RZE393270 SIK393268:SJA393270 SSG393268:SSW393270 TCC393268:TCS393270 TLY393268:TMO393270 TVU393268:TWK393270 UFQ393268:UGG393270 UPM393268:UQC393270 UZI393268:UZY393270 VJE393268:VJU393270 VTA393268:VTQ393270 WCW393268:WDM393270 WMS393268:WNI393270 WWO393268:WXE393270 AG458804:AW458806 KC458804:KS458806 TY458804:UO458806 ADU458804:AEK458806 ANQ458804:AOG458806 AXM458804:AYC458806 BHI458804:BHY458806 BRE458804:BRU458806 CBA458804:CBQ458806 CKW458804:CLM458806 CUS458804:CVI458806 DEO458804:DFE458806 DOK458804:DPA458806 DYG458804:DYW458806 EIC458804:EIS458806 ERY458804:ESO458806 FBU458804:FCK458806 FLQ458804:FMG458806 FVM458804:FWC458806 GFI458804:GFY458806 GPE458804:GPU458806 GZA458804:GZQ458806 HIW458804:HJM458806 HSS458804:HTI458806 ICO458804:IDE458806 IMK458804:INA458806 IWG458804:IWW458806 JGC458804:JGS458806 JPY458804:JQO458806 JZU458804:KAK458806 KJQ458804:KKG458806 KTM458804:KUC458806 LDI458804:LDY458806 LNE458804:LNU458806 LXA458804:LXQ458806 MGW458804:MHM458806 MQS458804:MRI458806 NAO458804:NBE458806 NKK458804:NLA458806 NUG458804:NUW458806 OEC458804:OES458806 ONY458804:OOO458806 OXU458804:OYK458806 PHQ458804:PIG458806 PRM458804:PSC458806 QBI458804:QBY458806 QLE458804:QLU458806 QVA458804:QVQ458806 REW458804:RFM458806 ROS458804:RPI458806 RYO458804:RZE458806 SIK458804:SJA458806 SSG458804:SSW458806 TCC458804:TCS458806 TLY458804:TMO458806 TVU458804:TWK458806 UFQ458804:UGG458806 UPM458804:UQC458806 UZI458804:UZY458806 VJE458804:VJU458806 VTA458804:VTQ458806 WCW458804:WDM458806 WMS458804:WNI458806 WWO458804:WXE458806 AG524340:AW524342 KC524340:KS524342 TY524340:UO524342 ADU524340:AEK524342 ANQ524340:AOG524342 AXM524340:AYC524342 BHI524340:BHY524342 BRE524340:BRU524342 CBA524340:CBQ524342 CKW524340:CLM524342 CUS524340:CVI524342 DEO524340:DFE524342 DOK524340:DPA524342 DYG524340:DYW524342 EIC524340:EIS524342 ERY524340:ESO524342 FBU524340:FCK524342 FLQ524340:FMG524342 FVM524340:FWC524342 GFI524340:GFY524342 GPE524340:GPU524342 GZA524340:GZQ524342 HIW524340:HJM524342 HSS524340:HTI524342 ICO524340:IDE524342 IMK524340:INA524342 IWG524340:IWW524342 JGC524340:JGS524342 JPY524340:JQO524342 JZU524340:KAK524342 KJQ524340:KKG524342 KTM524340:KUC524342 LDI524340:LDY524342 LNE524340:LNU524342 LXA524340:LXQ524342 MGW524340:MHM524342 MQS524340:MRI524342 NAO524340:NBE524342 NKK524340:NLA524342 NUG524340:NUW524342 OEC524340:OES524342 ONY524340:OOO524342 OXU524340:OYK524342 PHQ524340:PIG524342 PRM524340:PSC524342 QBI524340:QBY524342 QLE524340:QLU524342 QVA524340:QVQ524342 REW524340:RFM524342 ROS524340:RPI524342 RYO524340:RZE524342 SIK524340:SJA524342 SSG524340:SSW524342 TCC524340:TCS524342 TLY524340:TMO524342 TVU524340:TWK524342 UFQ524340:UGG524342 UPM524340:UQC524342 UZI524340:UZY524342 VJE524340:VJU524342 VTA524340:VTQ524342 WCW524340:WDM524342 WMS524340:WNI524342 WWO524340:WXE524342 AG589876:AW589878 KC589876:KS589878 TY589876:UO589878 ADU589876:AEK589878 ANQ589876:AOG589878 AXM589876:AYC589878 BHI589876:BHY589878 BRE589876:BRU589878 CBA589876:CBQ589878 CKW589876:CLM589878 CUS589876:CVI589878 DEO589876:DFE589878 DOK589876:DPA589878 DYG589876:DYW589878 EIC589876:EIS589878 ERY589876:ESO589878 FBU589876:FCK589878 FLQ589876:FMG589878 FVM589876:FWC589878 GFI589876:GFY589878 GPE589876:GPU589878 GZA589876:GZQ589878 HIW589876:HJM589878 HSS589876:HTI589878 ICO589876:IDE589878 IMK589876:INA589878 IWG589876:IWW589878 JGC589876:JGS589878 JPY589876:JQO589878 JZU589876:KAK589878 KJQ589876:KKG589878 KTM589876:KUC589878 LDI589876:LDY589878 LNE589876:LNU589878 LXA589876:LXQ589878 MGW589876:MHM589878 MQS589876:MRI589878 NAO589876:NBE589878 NKK589876:NLA589878 NUG589876:NUW589878 OEC589876:OES589878 ONY589876:OOO589878 OXU589876:OYK589878 PHQ589876:PIG589878 PRM589876:PSC589878 QBI589876:QBY589878 QLE589876:QLU589878 QVA589876:QVQ589878 REW589876:RFM589878 ROS589876:RPI589878 RYO589876:RZE589878 SIK589876:SJA589878 SSG589876:SSW589878 TCC589876:TCS589878 TLY589876:TMO589878 TVU589876:TWK589878 UFQ589876:UGG589878 UPM589876:UQC589878 UZI589876:UZY589878 VJE589876:VJU589878 VTA589876:VTQ589878 WCW589876:WDM589878 WMS589876:WNI589878 WWO589876:WXE589878 AG655412:AW655414 KC655412:KS655414 TY655412:UO655414 ADU655412:AEK655414 ANQ655412:AOG655414 AXM655412:AYC655414 BHI655412:BHY655414 BRE655412:BRU655414 CBA655412:CBQ655414 CKW655412:CLM655414 CUS655412:CVI655414 DEO655412:DFE655414 DOK655412:DPA655414 DYG655412:DYW655414 EIC655412:EIS655414 ERY655412:ESO655414 FBU655412:FCK655414 FLQ655412:FMG655414 FVM655412:FWC655414 GFI655412:GFY655414 GPE655412:GPU655414 GZA655412:GZQ655414 HIW655412:HJM655414 HSS655412:HTI655414 ICO655412:IDE655414 IMK655412:INA655414 IWG655412:IWW655414 JGC655412:JGS655414 JPY655412:JQO655414 JZU655412:KAK655414 KJQ655412:KKG655414 KTM655412:KUC655414 LDI655412:LDY655414 LNE655412:LNU655414 LXA655412:LXQ655414 MGW655412:MHM655414 MQS655412:MRI655414 NAO655412:NBE655414 NKK655412:NLA655414 NUG655412:NUW655414 OEC655412:OES655414 ONY655412:OOO655414 OXU655412:OYK655414 PHQ655412:PIG655414 PRM655412:PSC655414 QBI655412:QBY655414 QLE655412:QLU655414 QVA655412:QVQ655414 REW655412:RFM655414 ROS655412:RPI655414 RYO655412:RZE655414 SIK655412:SJA655414 SSG655412:SSW655414 TCC655412:TCS655414 TLY655412:TMO655414 TVU655412:TWK655414 UFQ655412:UGG655414 UPM655412:UQC655414 UZI655412:UZY655414 VJE655412:VJU655414 VTA655412:VTQ655414 WCW655412:WDM655414 WMS655412:WNI655414 WWO655412:WXE655414 AG720948:AW720950 KC720948:KS720950 TY720948:UO720950 ADU720948:AEK720950 ANQ720948:AOG720950 AXM720948:AYC720950 BHI720948:BHY720950 BRE720948:BRU720950 CBA720948:CBQ720950 CKW720948:CLM720950 CUS720948:CVI720950 DEO720948:DFE720950 DOK720948:DPA720950 DYG720948:DYW720950 EIC720948:EIS720950 ERY720948:ESO720950 FBU720948:FCK720950 FLQ720948:FMG720950 FVM720948:FWC720950 GFI720948:GFY720950 GPE720948:GPU720950 GZA720948:GZQ720950 HIW720948:HJM720950 HSS720948:HTI720950 ICO720948:IDE720950 IMK720948:INA720950 IWG720948:IWW720950 JGC720948:JGS720950 JPY720948:JQO720950 JZU720948:KAK720950 KJQ720948:KKG720950 KTM720948:KUC720950 LDI720948:LDY720950 LNE720948:LNU720950 LXA720948:LXQ720950 MGW720948:MHM720950 MQS720948:MRI720950 NAO720948:NBE720950 NKK720948:NLA720950 NUG720948:NUW720950 OEC720948:OES720950 ONY720948:OOO720950 OXU720948:OYK720950 PHQ720948:PIG720950 PRM720948:PSC720950 QBI720948:QBY720950 QLE720948:QLU720950 QVA720948:QVQ720950 REW720948:RFM720950 ROS720948:RPI720950 RYO720948:RZE720950 SIK720948:SJA720950 SSG720948:SSW720950 TCC720948:TCS720950 TLY720948:TMO720950 TVU720948:TWK720950 UFQ720948:UGG720950 UPM720948:UQC720950 UZI720948:UZY720950 VJE720948:VJU720950 VTA720948:VTQ720950 WCW720948:WDM720950 WMS720948:WNI720950 WWO720948:WXE720950 AG786484:AW786486 KC786484:KS786486 TY786484:UO786486 ADU786484:AEK786486 ANQ786484:AOG786486 AXM786484:AYC786486 BHI786484:BHY786486 BRE786484:BRU786486 CBA786484:CBQ786486 CKW786484:CLM786486 CUS786484:CVI786486 DEO786484:DFE786486 DOK786484:DPA786486 DYG786484:DYW786486 EIC786484:EIS786486 ERY786484:ESO786486 FBU786484:FCK786486 FLQ786484:FMG786486 FVM786484:FWC786486 GFI786484:GFY786486 GPE786484:GPU786486 GZA786484:GZQ786486 HIW786484:HJM786486 HSS786484:HTI786486 ICO786484:IDE786486 IMK786484:INA786486 IWG786484:IWW786486 JGC786484:JGS786486 JPY786484:JQO786486 JZU786484:KAK786486 KJQ786484:KKG786486 KTM786484:KUC786486 LDI786484:LDY786486 LNE786484:LNU786486 LXA786484:LXQ786486 MGW786484:MHM786486 MQS786484:MRI786486 NAO786484:NBE786486 NKK786484:NLA786486 NUG786484:NUW786486 OEC786484:OES786486 ONY786484:OOO786486 OXU786484:OYK786486 PHQ786484:PIG786486 PRM786484:PSC786486 QBI786484:QBY786486 QLE786484:QLU786486 QVA786484:QVQ786486 REW786484:RFM786486 ROS786484:RPI786486 RYO786484:RZE786486 SIK786484:SJA786486 SSG786484:SSW786486 TCC786484:TCS786486 TLY786484:TMO786486 TVU786484:TWK786486 UFQ786484:UGG786486 UPM786484:UQC786486 UZI786484:UZY786486 VJE786484:VJU786486 VTA786484:VTQ786486 WCW786484:WDM786486 WMS786484:WNI786486 WWO786484:WXE786486 AG852020:AW852022 KC852020:KS852022 TY852020:UO852022 ADU852020:AEK852022 ANQ852020:AOG852022 AXM852020:AYC852022 BHI852020:BHY852022 BRE852020:BRU852022 CBA852020:CBQ852022 CKW852020:CLM852022 CUS852020:CVI852022 DEO852020:DFE852022 DOK852020:DPA852022 DYG852020:DYW852022 EIC852020:EIS852022 ERY852020:ESO852022 FBU852020:FCK852022 FLQ852020:FMG852022 FVM852020:FWC852022 GFI852020:GFY852022 GPE852020:GPU852022 GZA852020:GZQ852022 HIW852020:HJM852022 HSS852020:HTI852022 ICO852020:IDE852022 IMK852020:INA852022 IWG852020:IWW852022 JGC852020:JGS852022 JPY852020:JQO852022 JZU852020:KAK852022 KJQ852020:KKG852022 KTM852020:KUC852022 LDI852020:LDY852022 LNE852020:LNU852022 LXA852020:LXQ852022 MGW852020:MHM852022 MQS852020:MRI852022 NAO852020:NBE852022 NKK852020:NLA852022 NUG852020:NUW852022 OEC852020:OES852022 ONY852020:OOO852022 OXU852020:OYK852022 PHQ852020:PIG852022 PRM852020:PSC852022 QBI852020:QBY852022 QLE852020:QLU852022 QVA852020:QVQ852022 REW852020:RFM852022 ROS852020:RPI852022 RYO852020:RZE852022 SIK852020:SJA852022 SSG852020:SSW852022 TCC852020:TCS852022 TLY852020:TMO852022 TVU852020:TWK852022 UFQ852020:UGG852022 UPM852020:UQC852022 UZI852020:UZY852022 VJE852020:VJU852022 VTA852020:VTQ852022 WCW852020:WDM852022 WMS852020:WNI852022 WWO852020:WXE852022 AG917556:AW917558 KC917556:KS917558 TY917556:UO917558 ADU917556:AEK917558 ANQ917556:AOG917558 AXM917556:AYC917558 BHI917556:BHY917558 BRE917556:BRU917558 CBA917556:CBQ917558 CKW917556:CLM917558 CUS917556:CVI917558 DEO917556:DFE917558 DOK917556:DPA917558 DYG917556:DYW917558 EIC917556:EIS917558 ERY917556:ESO917558 FBU917556:FCK917558 FLQ917556:FMG917558 FVM917556:FWC917558 GFI917556:GFY917558 GPE917556:GPU917558 GZA917556:GZQ917558 HIW917556:HJM917558 HSS917556:HTI917558 ICO917556:IDE917558 IMK917556:INA917558 IWG917556:IWW917558 JGC917556:JGS917558 JPY917556:JQO917558 JZU917556:KAK917558 KJQ917556:KKG917558 KTM917556:KUC917558 LDI917556:LDY917558 LNE917556:LNU917558 LXA917556:LXQ917558 MGW917556:MHM917558 MQS917556:MRI917558 NAO917556:NBE917558 NKK917556:NLA917558 NUG917556:NUW917558 OEC917556:OES917558 ONY917556:OOO917558 OXU917556:OYK917558 PHQ917556:PIG917558 PRM917556:PSC917558 QBI917556:QBY917558 QLE917556:QLU917558 QVA917556:QVQ917558 REW917556:RFM917558 ROS917556:RPI917558 RYO917556:RZE917558 SIK917556:SJA917558 SSG917556:SSW917558 TCC917556:TCS917558 TLY917556:TMO917558 TVU917556:TWK917558 UFQ917556:UGG917558 UPM917556:UQC917558 UZI917556:UZY917558 VJE917556:VJU917558 VTA917556:VTQ917558 WCW917556:WDM917558 WMS917556:WNI917558 WWO917556:WXE917558 AG983092:AW983094 KC983092:KS983094 TY983092:UO983094 ADU983092:AEK983094 ANQ983092:AOG983094 AXM983092:AYC983094 BHI983092:BHY983094 BRE983092:BRU983094 CBA983092:CBQ983094 CKW983092:CLM983094 CUS983092:CVI983094 DEO983092:DFE983094 DOK983092:DPA983094 DYG983092:DYW983094 EIC983092:EIS983094 ERY983092:ESO983094 FBU983092:FCK983094 FLQ983092:FMG983094 FVM983092:FWC983094 GFI983092:GFY983094 GPE983092:GPU983094 GZA983092:GZQ983094 HIW983092:HJM983094 HSS983092:HTI983094 ICO983092:IDE983094 IMK983092:INA983094 IWG983092:IWW983094 JGC983092:JGS983094 JPY983092:JQO983094 JZU983092:KAK983094 KJQ983092:KKG983094 KTM983092:KUC983094 LDI983092:LDY983094 LNE983092:LNU983094 LXA983092:LXQ983094 MGW983092:MHM983094 MQS983092:MRI983094 NAO983092:NBE983094 NKK983092:NLA983094 NUG983092:NUW983094 OEC983092:OES983094 ONY983092:OOO983094 OXU983092:OYK983094 PHQ983092:PIG983094 PRM983092:PSC983094 QBI983092:QBY983094 QLE983092:QLU983094 QVA983092:QVQ983094 REW983092:RFM983094 ROS983092:RPI983094 RYO983092:RZE983094 SIK983092:SJA983094 SSG983092:SSW983094 TCC983092:TCS983094 TLY983092:TMO983094 TVU983092:TWK983094 UFQ983092:UGG983094 UPM983092:UQC983094 UZI983092:UZY983094 VJE983092:VJU983094 VTA983092:VTQ983094 WCW983092:WDM983094 WMS983092:WNI983094 WWO983092:WXE983094 X52:Z54 JW52:JY54 TS52:TU54 ADO52:ADQ54 ANK52:ANM54 AXG52:AXI54 BHC52:BHE54 BQY52:BRA54 CAU52:CAW54 CKQ52:CKS54 CUM52:CUO54 DEI52:DEK54 DOE52:DOG54 DYA52:DYC54 EHW52:EHY54 ERS52:ERU54 FBO52:FBQ54 FLK52:FLM54 FVG52:FVI54 GFC52:GFE54 GOY52:GPA54 GYU52:GYW54 HIQ52:HIS54 HSM52:HSO54 ICI52:ICK54 IME52:IMG54 IWA52:IWC54 JFW52:JFY54 JPS52:JPU54 JZO52:JZQ54 KJK52:KJM54 KTG52:KTI54 LDC52:LDE54 LMY52:LNA54 LWU52:LWW54 MGQ52:MGS54 MQM52:MQO54 NAI52:NAK54 NKE52:NKG54 NUA52:NUC54 ODW52:ODY54 ONS52:ONU54 OXO52:OXQ54 PHK52:PHM54 PRG52:PRI54 QBC52:QBE54 QKY52:QLA54 QUU52:QUW54 REQ52:RES54 ROM52:ROO54 RYI52:RYK54 SIE52:SIG54 SSA52:SSC54 TBW52:TBY54 TLS52:TLU54 TVO52:TVQ54 UFK52:UFM54 UPG52:UPI54 UZC52:UZE54 VIY52:VJA54 VSU52:VSW54 WCQ52:WCS54 WMM52:WMO54 WWI52:WWK54 X65588:Z65590 JW65588:JY65590 TS65588:TU65590 ADO65588:ADQ65590 ANK65588:ANM65590 AXG65588:AXI65590 BHC65588:BHE65590 BQY65588:BRA65590 CAU65588:CAW65590 CKQ65588:CKS65590 CUM65588:CUO65590 DEI65588:DEK65590 DOE65588:DOG65590 DYA65588:DYC65590 EHW65588:EHY65590 ERS65588:ERU65590 FBO65588:FBQ65590 FLK65588:FLM65590 FVG65588:FVI65590 GFC65588:GFE65590 GOY65588:GPA65590 GYU65588:GYW65590 HIQ65588:HIS65590 HSM65588:HSO65590 ICI65588:ICK65590 IME65588:IMG65590 IWA65588:IWC65590 JFW65588:JFY65590 JPS65588:JPU65590 JZO65588:JZQ65590 KJK65588:KJM65590 KTG65588:KTI65590 LDC65588:LDE65590 LMY65588:LNA65590 LWU65588:LWW65590 MGQ65588:MGS65590 MQM65588:MQO65590 NAI65588:NAK65590 NKE65588:NKG65590 NUA65588:NUC65590 ODW65588:ODY65590 ONS65588:ONU65590 OXO65588:OXQ65590 PHK65588:PHM65590 PRG65588:PRI65590 QBC65588:QBE65590 QKY65588:QLA65590 QUU65588:QUW65590 REQ65588:RES65590 ROM65588:ROO65590 RYI65588:RYK65590 SIE65588:SIG65590 SSA65588:SSC65590 TBW65588:TBY65590 TLS65588:TLU65590 TVO65588:TVQ65590 UFK65588:UFM65590 UPG65588:UPI65590 UZC65588:UZE65590 VIY65588:VJA65590 VSU65588:VSW65590 WCQ65588:WCS65590 WMM65588:WMO65590 WWI65588:WWK65590 X131124:Z131126 JW131124:JY131126 TS131124:TU131126 ADO131124:ADQ131126 ANK131124:ANM131126 AXG131124:AXI131126 BHC131124:BHE131126 BQY131124:BRA131126 CAU131124:CAW131126 CKQ131124:CKS131126 CUM131124:CUO131126 DEI131124:DEK131126 DOE131124:DOG131126 DYA131124:DYC131126 EHW131124:EHY131126 ERS131124:ERU131126 FBO131124:FBQ131126 FLK131124:FLM131126 FVG131124:FVI131126 GFC131124:GFE131126 GOY131124:GPA131126 GYU131124:GYW131126 HIQ131124:HIS131126 HSM131124:HSO131126 ICI131124:ICK131126 IME131124:IMG131126 IWA131124:IWC131126 JFW131124:JFY131126 JPS131124:JPU131126 JZO131124:JZQ131126 KJK131124:KJM131126 KTG131124:KTI131126 LDC131124:LDE131126 LMY131124:LNA131126 LWU131124:LWW131126 MGQ131124:MGS131126 MQM131124:MQO131126 NAI131124:NAK131126 NKE131124:NKG131126 NUA131124:NUC131126 ODW131124:ODY131126 ONS131124:ONU131126 OXO131124:OXQ131126 PHK131124:PHM131126 PRG131124:PRI131126 QBC131124:QBE131126 QKY131124:QLA131126 QUU131124:QUW131126 REQ131124:RES131126 ROM131124:ROO131126 RYI131124:RYK131126 SIE131124:SIG131126 SSA131124:SSC131126 TBW131124:TBY131126 TLS131124:TLU131126 TVO131124:TVQ131126 UFK131124:UFM131126 UPG131124:UPI131126 UZC131124:UZE131126 VIY131124:VJA131126 VSU131124:VSW131126 WCQ131124:WCS131126 WMM131124:WMO131126 WWI131124:WWK131126 X196660:Z196662 JW196660:JY196662 TS196660:TU196662 ADO196660:ADQ196662 ANK196660:ANM196662 AXG196660:AXI196662 BHC196660:BHE196662 BQY196660:BRA196662 CAU196660:CAW196662 CKQ196660:CKS196662 CUM196660:CUO196662 DEI196660:DEK196662 DOE196660:DOG196662 DYA196660:DYC196662 EHW196660:EHY196662 ERS196660:ERU196662 FBO196660:FBQ196662 FLK196660:FLM196662 FVG196660:FVI196662 GFC196660:GFE196662 GOY196660:GPA196662 GYU196660:GYW196662 HIQ196660:HIS196662 HSM196660:HSO196662 ICI196660:ICK196662 IME196660:IMG196662 IWA196660:IWC196662 JFW196660:JFY196662 JPS196660:JPU196662 JZO196660:JZQ196662 KJK196660:KJM196662 KTG196660:KTI196662 LDC196660:LDE196662 LMY196660:LNA196662 LWU196660:LWW196662 MGQ196660:MGS196662 MQM196660:MQO196662 NAI196660:NAK196662 NKE196660:NKG196662 NUA196660:NUC196662 ODW196660:ODY196662 ONS196660:ONU196662 OXO196660:OXQ196662 PHK196660:PHM196662 PRG196660:PRI196662 QBC196660:QBE196662 QKY196660:QLA196662 QUU196660:QUW196662 REQ196660:RES196662 ROM196660:ROO196662 RYI196660:RYK196662 SIE196660:SIG196662 SSA196660:SSC196662 TBW196660:TBY196662 TLS196660:TLU196662 TVO196660:TVQ196662 UFK196660:UFM196662 UPG196660:UPI196662 UZC196660:UZE196662 VIY196660:VJA196662 VSU196660:VSW196662 WCQ196660:WCS196662 WMM196660:WMO196662 WWI196660:WWK196662 X262196:Z262198 JW262196:JY262198 TS262196:TU262198 ADO262196:ADQ262198 ANK262196:ANM262198 AXG262196:AXI262198 BHC262196:BHE262198 BQY262196:BRA262198 CAU262196:CAW262198 CKQ262196:CKS262198 CUM262196:CUO262198 DEI262196:DEK262198 DOE262196:DOG262198 DYA262196:DYC262198 EHW262196:EHY262198 ERS262196:ERU262198 FBO262196:FBQ262198 FLK262196:FLM262198 FVG262196:FVI262198 GFC262196:GFE262198 GOY262196:GPA262198 GYU262196:GYW262198 HIQ262196:HIS262198 HSM262196:HSO262198 ICI262196:ICK262198 IME262196:IMG262198 IWA262196:IWC262198 JFW262196:JFY262198 JPS262196:JPU262198 JZO262196:JZQ262198 KJK262196:KJM262198 KTG262196:KTI262198 LDC262196:LDE262198 LMY262196:LNA262198 LWU262196:LWW262198 MGQ262196:MGS262198 MQM262196:MQO262198 NAI262196:NAK262198 NKE262196:NKG262198 NUA262196:NUC262198 ODW262196:ODY262198 ONS262196:ONU262198 OXO262196:OXQ262198 PHK262196:PHM262198 PRG262196:PRI262198 QBC262196:QBE262198 QKY262196:QLA262198 QUU262196:QUW262198 REQ262196:RES262198 ROM262196:ROO262198 RYI262196:RYK262198 SIE262196:SIG262198 SSA262196:SSC262198 TBW262196:TBY262198 TLS262196:TLU262198 TVO262196:TVQ262198 UFK262196:UFM262198 UPG262196:UPI262198 UZC262196:UZE262198 VIY262196:VJA262198 VSU262196:VSW262198 WCQ262196:WCS262198 WMM262196:WMO262198 WWI262196:WWK262198 X327732:Z327734 JW327732:JY327734 TS327732:TU327734 ADO327732:ADQ327734 ANK327732:ANM327734 AXG327732:AXI327734 BHC327732:BHE327734 BQY327732:BRA327734 CAU327732:CAW327734 CKQ327732:CKS327734 CUM327732:CUO327734 DEI327732:DEK327734 DOE327732:DOG327734 DYA327732:DYC327734 EHW327732:EHY327734 ERS327732:ERU327734 FBO327732:FBQ327734 FLK327732:FLM327734 FVG327732:FVI327734 GFC327732:GFE327734 GOY327732:GPA327734 GYU327732:GYW327734 HIQ327732:HIS327734 HSM327732:HSO327734 ICI327732:ICK327734 IME327732:IMG327734 IWA327732:IWC327734 JFW327732:JFY327734 JPS327732:JPU327734 JZO327732:JZQ327734 KJK327732:KJM327734 KTG327732:KTI327734 LDC327732:LDE327734 LMY327732:LNA327734 LWU327732:LWW327734 MGQ327732:MGS327734 MQM327732:MQO327734 NAI327732:NAK327734 NKE327732:NKG327734 NUA327732:NUC327734 ODW327732:ODY327734 ONS327732:ONU327734 OXO327732:OXQ327734 PHK327732:PHM327734 PRG327732:PRI327734 QBC327732:QBE327734 QKY327732:QLA327734 QUU327732:QUW327734 REQ327732:RES327734 ROM327732:ROO327734 RYI327732:RYK327734 SIE327732:SIG327734 SSA327732:SSC327734 TBW327732:TBY327734 TLS327732:TLU327734 TVO327732:TVQ327734 UFK327732:UFM327734 UPG327732:UPI327734 UZC327732:UZE327734 VIY327732:VJA327734 VSU327732:VSW327734 WCQ327732:WCS327734 WMM327732:WMO327734 WWI327732:WWK327734 X393268:Z393270 JW393268:JY393270 TS393268:TU393270 ADO393268:ADQ393270 ANK393268:ANM393270 AXG393268:AXI393270 BHC393268:BHE393270 BQY393268:BRA393270 CAU393268:CAW393270 CKQ393268:CKS393270 CUM393268:CUO393270 DEI393268:DEK393270 DOE393268:DOG393270 DYA393268:DYC393270 EHW393268:EHY393270 ERS393268:ERU393270 FBO393268:FBQ393270 FLK393268:FLM393270 FVG393268:FVI393270 GFC393268:GFE393270 GOY393268:GPA393270 GYU393268:GYW393270 HIQ393268:HIS393270 HSM393268:HSO393270 ICI393268:ICK393270 IME393268:IMG393270 IWA393268:IWC393270 JFW393268:JFY393270 JPS393268:JPU393270 JZO393268:JZQ393270 KJK393268:KJM393270 KTG393268:KTI393270 LDC393268:LDE393270 LMY393268:LNA393270 LWU393268:LWW393270 MGQ393268:MGS393270 MQM393268:MQO393270 NAI393268:NAK393270 NKE393268:NKG393270 NUA393268:NUC393270 ODW393268:ODY393270 ONS393268:ONU393270 OXO393268:OXQ393270 PHK393268:PHM393270 PRG393268:PRI393270 QBC393268:QBE393270 QKY393268:QLA393270 QUU393268:QUW393270 REQ393268:RES393270 ROM393268:ROO393270 RYI393268:RYK393270 SIE393268:SIG393270 SSA393268:SSC393270 TBW393268:TBY393270 TLS393268:TLU393270 TVO393268:TVQ393270 UFK393268:UFM393270 UPG393268:UPI393270 UZC393268:UZE393270 VIY393268:VJA393270 VSU393268:VSW393270 WCQ393268:WCS393270 WMM393268:WMO393270 WWI393268:WWK393270 X458804:Z458806 JW458804:JY458806 TS458804:TU458806 ADO458804:ADQ458806 ANK458804:ANM458806 AXG458804:AXI458806 BHC458804:BHE458806 BQY458804:BRA458806 CAU458804:CAW458806 CKQ458804:CKS458806 CUM458804:CUO458806 DEI458804:DEK458806 DOE458804:DOG458806 DYA458804:DYC458806 EHW458804:EHY458806 ERS458804:ERU458806 FBO458804:FBQ458806 FLK458804:FLM458806 FVG458804:FVI458806 GFC458804:GFE458806 GOY458804:GPA458806 GYU458804:GYW458806 HIQ458804:HIS458806 HSM458804:HSO458806 ICI458804:ICK458806 IME458804:IMG458806 IWA458804:IWC458806 JFW458804:JFY458806 JPS458804:JPU458806 JZO458804:JZQ458806 KJK458804:KJM458806 KTG458804:KTI458806 LDC458804:LDE458806 LMY458804:LNA458806 LWU458804:LWW458806 MGQ458804:MGS458806 MQM458804:MQO458806 NAI458804:NAK458806 NKE458804:NKG458806 NUA458804:NUC458806 ODW458804:ODY458806 ONS458804:ONU458806 OXO458804:OXQ458806 PHK458804:PHM458806 PRG458804:PRI458806 QBC458804:QBE458806 QKY458804:QLA458806 QUU458804:QUW458806 REQ458804:RES458806 ROM458804:ROO458806 RYI458804:RYK458806 SIE458804:SIG458806 SSA458804:SSC458806 TBW458804:TBY458806 TLS458804:TLU458806 TVO458804:TVQ458806 UFK458804:UFM458806 UPG458804:UPI458806 UZC458804:UZE458806 VIY458804:VJA458806 VSU458804:VSW458806 WCQ458804:WCS458806 WMM458804:WMO458806 WWI458804:WWK458806 X524340:Z524342 JW524340:JY524342 TS524340:TU524342 ADO524340:ADQ524342 ANK524340:ANM524342 AXG524340:AXI524342 BHC524340:BHE524342 BQY524340:BRA524342 CAU524340:CAW524342 CKQ524340:CKS524342 CUM524340:CUO524342 DEI524340:DEK524342 DOE524340:DOG524342 DYA524340:DYC524342 EHW524340:EHY524342 ERS524340:ERU524342 FBO524340:FBQ524342 FLK524340:FLM524342 FVG524340:FVI524342 GFC524340:GFE524342 GOY524340:GPA524342 GYU524340:GYW524342 HIQ524340:HIS524342 HSM524340:HSO524342 ICI524340:ICK524342 IME524340:IMG524342 IWA524340:IWC524342 JFW524340:JFY524342 JPS524340:JPU524342 JZO524340:JZQ524342 KJK524340:KJM524342 KTG524340:KTI524342 LDC524340:LDE524342 LMY524340:LNA524342 LWU524340:LWW524342 MGQ524340:MGS524342 MQM524340:MQO524342 NAI524340:NAK524342 NKE524340:NKG524342 NUA524340:NUC524342 ODW524340:ODY524342 ONS524340:ONU524342 OXO524340:OXQ524342 PHK524340:PHM524342 PRG524340:PRI524342 QBC524340:QBE524342 QKY524340:QLA524342 QUU524340:QUW524342 REQ524340:RES524342 ROM524340:ROO524342 RYI524340:RYK524342 SIE524340:SIG524342 SSA524340:SSC524342 TBW524340:TBY524342 TLS524340:TLU524342 TVO524340:TVQ524342 UFK524340:UFM524342 UPG524340:UPI524342 UZC524340:UZE524342 VIY524340:VJA524342 VSU524340:VSW524342 WCQ524340:WCS524342 WMM524340:WMO524342 WWI524340:WWK524342 X589876:Z589878 JW589876:JY589878 TS589876:TU589878 ADO589876:ADQ589878 ANK589876:ANM589878 AXG589876:AXI589878 BHC589876:BHE589878 BQY589876:BRA589878 CAU589876:CAW589878 CKQ589876:CKS589878 CUM589876:CUO589878 DEI589876:DEK589878 DOE589876:DOG589878 DYA589876:DYC589878 EHW589876:EHY589878 ERS589876:ERU589878 FBO589876:FBQ589878 FLK589876:FLM589878 FVG589876:FVI589878 GFC589876:GFE589878 GOY589876:GPA589878 GYU589876:GYW589878 HIQ589876:HIS589878 HSM589876:HSO589878 ICI589876:ICK589878 IME589876:IMG589878 IWA589876:IWC589878 JFW589876:JFY589878 JPS589876:JPU589878 JZO589876:JZQ589878 KJK589876:KJM589878 KTG589876:KTI589878 LDC589876:LDE589878 LMY589876:LNA589878 LWU589876:LWW589878 MGQ589876:MGS589878 MQM589876:MQO589878 NAI589876:NAK589878 NKE589876:NKG589878 NUA589876:NUC589878 ODW589876:ODY589878 ONS589876:ONU589878 OXO589876:OXQ589878 PHK589876:PHM589878 PRG589876:PRI589878 QBC589876:QBE589878 QKY589876:QLA589878 QUU589876:QUW589878 REQ589876:RES589878 ROM589876:ROO589878 RYI589876:RYK589878 SIE589876:SIG589878 SSA589876:SSC589878 TBW589876:TBY589878 TLS589876:TLU589878 TVO589876:TVQ589878 UFK589876:UFM589878 UPG589876:UPI589878 UZC589876:UZE589878 VIY589876:VJA589878 VSU589876:VSW589878 WCQ589876:WCS589878 WMM589876:WMO589878 WWI589876:WWK589878 X655412:Z655414 JW655412:JY655414 TS655412:TU655414 ADO655412:ADQ655414 ANK655412:ANM655414 AXG655412:AXI655414 BHC655412:BHE655414 BQY655412:BRA655414 CAU655412:CAW655414 CKQ655412:CKS655414 CUM655412:CUO655414 DEI655412:DEK655414 DOE655412:DOG655414 DYA655412:DYC655414 EHW655412:EHY655414 ERS655412:ERU655414 FBO655412:FBQ655414 FLK655412:FLM655414 FVG655412:FVI655414 GFC655412:GFE655414 GOY655412:GPA655414 GYU655412:GYW655414 HIQ655412:HIS655414 HSM655412:HSO655414 ICI655412:ICK655414 IME655412:IMG655414 IWA655412:IWC655414 JFW655412:JFY655414 JPS655412:JPU655414 JZO655412:JZQ655414 KJK655412:KJM655414 KTG655412:KTI655414 LDC655412:LDE655414 LMY655412:LNA655414 LWU655412:LWW655414 MGQ655412:MGS655414 MQM655412:MQO655414 NAI655412:NAK655414 NKE655412:NKG655414 NUA655412:NUC655414 ODW655412:ODY655414 ONS655412:ONU655414 OXO655412:OXQ655414 PHK655412:PHM655414 PRG655412:PRI655414 QBC655412:QBE655414 QKY655412:QLA655414 QUU655412:QUW655414 REQ655412:RES655414 ROM655412:ROO655414 RYI655412:RYK655414 SIE655412:SIG655414 SSA655412:SSC655414 TBW655412:TBY655414 TLS655412:TLU655414 TVO655412:TVQ655414 UFK655412:UFM655414 UPG655412:UPI655414 UZC655412:UZE655414 VIY655412:VJA655414 VSU655412:VSW655414 WCQ655412:WCS655414 WMM655412:WMO655414 WWI655412:WWK655414 X720948:Z720950 JW720948:JY720950 TS720948:TU720950 ADO720948:ADQ720950 ANK720948:ANM720950 AXG720948:AXI720950 BHC720948:BHE720950 BQY720948:BRA720950 CAU720948:CAW720950 CKQ720948:CKS720950 CUM720948:CUO720950 DEI720948:DEK720950 DOE720948:DOG720950 DYA720948:DYC720950 EHW720948:EHY720950 ERS720948:ERU720950 FBO720948:FBQ720950 FLK720948:FLM720950 FVG720948:FVI720950 GFC720948:GFE720950 GOY720948:GPA720950 GYU720948:GYW720950 HIQ720948:HIS720950 HSM720948:HSO720950 ICI720948:ICK720950 IME720948:IMG720950 IWA720948:IWC720950 JFW720948:JFY720950 JPS720948:JPU720950 JZO720948:JZQ720950 KJK720948:KJM720950 KTG720948:KTI720950 LDC720948:LDE720950 LMY720948:LNA720950 LWU720948:LWW720950 MGQ720948:MGS720950 MQM720948:MQO720950 NAI720948:NAK720950 NKE720948:NKG720950 NUA720948:NUC720950 ODW720948:ODY720950 ONS720948:ONU720950 OXO720948:OXQ720950 PHK720948:PHM720950 PRG720948:PRI720950 QBC720948:QBE720950 QKY720948:QLA720950 QUU720948:QUW720950 REQ720948:RES720950 ROM720948:ROO720950 RYI720948:RYK720950 SIE720948:SIG720950 SSA720948:SSC720950 TBW720948:TBY720950 TLS720948:TLU720950 TVO720948:TVQ720950 UFK720948:UFM720950 UPG720948:UPI720950 UZC720948:UZE720950 VIY720948:VJA720950 VSU720948:VSW720950 WCQ720948:WCS720950 WMM720948:WMO720950 WWI720948:WWK720950 X786484:Z786486 JW786484:JY786486 TS786484:TU786486 ADO786484:ADQ786486 ANK786484:ANM786486 AXG786484:AXI786486 BHC786484:BHE786486 BQY786484:BRA786486 CAU786484:CAW786486 CKQ786484:CKS786486 CUM786484:CUO786486 DEI786484:DEK786486 DOE786484:DOG786486 DYA786484:DYC786486 EHW786484:EHY786486 ERS786484:ERU786486 FBO786484:FBQ786486 FLK786484:FLM786486 FVG786484:FVI786486 GFC786484:GFE786486 GOY786484:GPA786486 GYU786484:GYW786486 HIQ786484:HIS786486 HSM786484:HSO786486 ICI786484:ICK786486 IME786484:IMG786486 IWA786484:IWC786486 JFW786484:JFY786486 JPS786484:JPU786486 JZO786484:JZQ786486 KJK786484:KJM786486 KTG786484:KTI786486 LDC786484:LDE786486 LMY786484:LNA786486 LWU786484:LWW786486 MGQ786484:MGS786486 MQM786484:MQO786486 NAI786484:NAK786486 NKE786484:NKG786486 NUA786484:NUC786486 ODW786484:ODY786486 ONS786484:ONU786486 OXO786484:OXQ786486 PHK786484:PHM786486 PRG786484:PRI786486 QBC786484:QBE786486 QKY786484:QLA786486 QUU786484:QUW786486 REQ786484:RES786486 ROM786484:ROO786486 RYI786484:RYK786486 SIE786484:SIG786486 SSA786484:SSC786486 TBW786484:TBY786486 TLS786484:TLU786486 TVO786484:TVQ786486 UFK786484:UFM786486 UPG786484:UPI786486 UZC786484:UZE786486 VIY786484:VJA786486 VSU786484:VSW786486 WCQ786484:WCS786486 WMM786484:WMO786486 WWI786484:WWK786486 X852020:Z852022 JW852020:JY852022 TS852020:TU852022 ADO852020:ADQ852022 ANK852020:ANM852022 AXG852020:AXI852022 BHC852020:BHE852022 BQY852020:BRA852022 CAU852020:CAW852022 CKQ852020:CKS852022 CUM852020:CUO852022 DEI852020:DEK852022 DOE852020:DOG852022 DYA852020:DYC852022 EHW852020:EHY852022 ERS852020:ERU852022 FBO852020:FBQ852022 FLK852020:FLM852022 FVG852020:FVI852022 GFC852020:GFE852022 GOY852020:GPA852022 GYU852020:GYW852022 HIQ852020:HIS852022 HSM852020:HSO852022 ICI852020:ICK852022 IME852020:IMG852022 IWA852020:IWC852022 JFW852020:JFY852022 JPS852020:JPU852022 JZO852020:JZQ852022 KJK852020:KJM852022 KTG852020:KTI852022 LDC852020:LDE852022 LMY852020:LNA852022 LWU852020:LWW852022 MGQ852020:MGS852022 MQM852020:MQO852022 NAI852020:NAK852022 NKE852020:NKG852022 NUA852020:NUC852022 ODW852020:ODY852022 ONS852020:ONU852022 OXO852020:OXQ852022 PHK852020:PHM852022 PRG852020:PRI852022 QBC852020:QBE852022 QKY852020:QLA852022 QUU852020:QUW852022 REQ852020:RES852022 ROM852020:ROO852022 RYI852020:RYK852022 SIE852020:SIG852022 SSA852020:SSC852022 TBW852020:TBY852022 TLS852020:TLU852022 TVO852020:TVQ852022 UFK852020:UFM852022 UPG852020:UPI852022 UZC852020:UZE852022 VIY852020:VJA852022 VSU852020:VSW852022 WCQ852020:WCS852022 WMM852020:WMO852022 WWI852020:WWK852022 X917556:Z917558 JW917556:JY917558 TS917556:TU917558 ADO917556:ADQ917558 ANK917556:ANM917558 AXG917556:AXI917558 BHC917556:BHE917558 BQY917556:BRA917558 CAU917556:CAW917558 CKQ917556:CKS917558 CUM917556:CUO917558 DEI917556:DEK917558 DOE917556:DOG917558 DYA917556:DYC917558 EHW917556:EHY917558 ERS917556:ERU917558 FBO917556:FBQ917558 FLK917556:FLM917558 FVG917556:FVI917558 GFC917556:GFE917558 GOY917556:GPA917558 GYU917556:GYW917558 HIQ917556:HIS917558 HSM917556:HSO917558 ICI917556:ICK917558 IME917556:IMG917558 IWA917556:IWC917558 JFW917556:JFY917558 JPS917556:JPU917558 JZO917556:JZQ917558 KJK917556:KJM917558 KTG917556:KTI917558 LDC917556:LDE917558 LMY917556:LNA917558 LWU917556:LWW917558 MGQ917556:MGS917558 MQM917556:MQO917558 NAI917556:NAK917558 NKE917556:NKG917558 NUA917556:NUC917558 ODW917556:ODY917558 ONS917556:ONU917558 OXO917556:OXQ917558 PHK917556:PHM917558 PRG917556:PRI917558 QBC917556:QBE917558 QKY917556:QLA917558 QUU917556:QUW917558 REQ917556:RES917558 ROM917556:ROO917558 RYI917556:RYK917558 SIE917556:SIG917558 SSA917556:SSC917558 TBW917556:TBY917558 TLS917556:TLU917558 TVO917556:TVQ917558 UFK917556:UFM917558 UPG917556:UPI917558 UZC917556:UZE917558 VIY917556:VJA917558 VSU917556:VSW917558 WCQ917556:WCS917558 WMM917556:WMO917558 WWI917556:WWK917558 X983092:Z983094 JW983092:JY983094 TS983092:TU983094 ADO983092:ADQ983094 ANK983092:ANM983094 AXG983092:AXI983094 BHC983092:BHE983094 BQY983092:BRA983094 CAU983092:CAW983094 CKQ983092:CKS983094 CUM983092:CUO983094 DEI983092:DEK983094 DOE983092:DOG983094 DYA983092:DYC983094 EHW983092:EHY983094 ERS983092:ERU983094 FBO983092:FBQ983094 FLK983092:FLM983094 FVG983092:FVI983094 GFC983092:GFE983094 GOY983092:GPA983094 GYU983092:GYW983094 HIQ983092:HIS983094 HSM983092:HSO983094 ICI983092:ICK983094 IME983092:IMG983094 IWA983092:IWC983094 JFW983092:JFY983094 JPS983092:JPU983094 JZO983092:JZQ983094 KJK983092:KJM983094 KTG983092:KTI983094 LDC983092:LDE983094 LMY983092:LNA983094 LWU983092:LWW983094 MGQ983092:MGS983094 MQM983092:MQO983094 NAI983092:NAK983094 NKE983092:NKG983094 NUA983092:NUC983094 ODW983092:ODY983094 ONS983092:ONU983094 OXO983092:OXQ983094 PHK983092:PHM983094 PRG983092:PRI983094 QBC983092:QBE983094 QKY983092:QLA983094 QUU983092:QUW983094 REQ983092:RES983094 ROM983092:ROO983094 RYI983092:RYK983094 SIE983092:SIG983094 SSA983092:SSC983094 TBW983092:TBY983094 TLS983092:TLU983094 TVO983092:TVQ983094 UFK983092:UFM983094 UPG983092:UPI983094 UZC983092:UZE983094 VIY983092:VJA983094 VSU983092:VSW983094 WCQ983092:WCS983094 WMM983092:WMO983094 WWI983092:WWK983094 O52:Q54 JN52:JP54 TJ52:TL54 ADF52:ADH54 ANB52:AND54 AWX52:AWZ54 BGT52:BGV54 BQP52:BQR54 CAL52:CAN54 CKH52:CKJ54 CUD52:CUF54 DDZ52:DEB54 DNV52:DNX54 DXR52:DXT54 EHN52:EHP54 ERJ52:ERL54 FBF52:FBH54 FLB52:FLD54 FUX52:FUZ54 GET52:GEV54 GOP52:GOR54 GYL52:GYN54 HIH52:HIJ54 HSD52:HSF54 IBZ52:ICB54 ILV52:ILX54 IVR52:IVT54 JFN52:JFP54 JPJ52:JPL54 JZF52:JZH54 KJB52:KJD54 KSX52:KSZ54 LCT52:LCV54 LMP52:LMR54 LWL52:LWN54 MGH52:MGJ54 MQD52:MQF54 MZZ52:NAB54 NJV52:NJX54 NTR52:NTT54 ODN52:ODP54 ONJ52:ONL54 OXF52:OXH54 PHB52:PHD54 PQX52:PQZ54 QAT52:QAV54 QKP52:QKR54 QUL52:QUN54 REH52:REJ54 ROD52:ROF54 RXZ52:RYB54 SHV52:SHX54 SRR52:SRT54 TBN52:TBP54 TLJ52:TLL54 TVF52:TVH54 UFB52:UFD54 UOX52:UOZ54 UYT52:UYV54 VIP52:VIR54 VSL52:VSN54 WCH52:WCJ54 WMD52:WMF54 WVZ52:WWB54 O65588:Q65590 JN65588:JP65590 TJ65588:TL65590 ADF65588:ADH65590 ANB65588:AND65590 AWX65588:AWZ65590 BGT65588:BGV65590 BQP65588:BQR65590 CAL65588:CAN65590 CKH65588:CKJ65590 CUD65588:CUF65590 DDZ65588:DEB65590 DNV65588:DNX65590 DXR65588:DXT65590 EHN65588:EHP65590 ERJ65588:ERL65590 FBF65588:FBH65590 FLB65588:FLD65590 FUX65588:FUZ65590 GET65588:GEV65590 GOP65588:GOR65590 GYL65588:GYN65590 HIH65588:HIJ65590 HSD65588:HSF65590 IBZ65588:ICB65590 ILV65588:ILX65590 IVR65588:IVT65590 JFN65588:JFP65590 JPJ65588:JPL65590 JZF65588:JZH65590 KJB65588:KJD65590 KSX65588:KSZ65590 LCT65588:LCV65590 LMP65588:LMR65590 LWL65588:LWN65590 MGH65588:MGJ65590 MQD65588:MQF65590 MZZ65588:NAB65590 NJV65588:NJX65590 NTR65588:NTT65590 ODN65588:ODP65590 ONJ65588:ONL65590 OXF65588:OXH65590 PHB65588:PHD65590 PQX65588:PQZ65590 QAT65588:QAV65590 QKP65588:QKR65590 QUL65588:QUN65590 REH65588:REJ65590 ROD65588:ROF65590 RXZ65588:RYB65590 SHV65588:SHX65590 SRR65588:SRT65590 TBN65588:TBP65590 TLJ65588:TLL65590 TVF65588:TVH65590 UFB65588:UFD65590 UOX65588:UOZ65590 UYT65588:UYV65590 VIP65588:VIR65590 VSL65588:VSN65590 WCH65588:WCJ65590 WMD65588:WMF65590 WVZ65588:WWB65590 O131124:Q131126 JN131124:JP131126 TJ131124:TL131126 ADF131124:ADH131126 ANB131124:AND131126 AWX131124:AWZ131126 BGT131124:BGV131126 BQP131124:BQR131126 CAL131124:CAN131126 CKH131124:CKJ131126 CUD131124:CUF131126 DDZ131124:DEB131126 DNV131124:DNX131126 DXR131124:DXT131126 EHN131124:EHP131126 ERJ131124:ERL131126 FBF131124:FBH131126 FLB131124:FLD131126 FUX131124:FUZ131126 GET131124:GEV131126 GOP131124:GOR131126 GYL131124:GYN131126 HIH131124:HIJ131126 HSD131124:HSF131126 IBZ131124:ICB131126 ILV131124:ILX131126 IVR131124:IVT131126 JFN131124:JFP131126 JPJ131124:JPL131126 JZF131124:JZH131126 KJB131124:KJD131126 KSX131124:KSZ131126 LCT131124:LCV131126 LMP131124:LMR131126 LWL131124:LWN131126 MGH131124:MGJ131126 MQD131124:MQF131126 MZZ131124:NAB131126 NJV131124:NJX131126 NTR131124:NTT131126 ODN131124:ODP131126 ONJ131124:ONL131126 OXF131124:OXH131126 PHB131124:PHD131126 PQX131124:PQZ131126 QAT131124:QAV131126 QKP131124:QKR131126 QUL131124:QUN131126 REH131124:REJ131126 ROD131124:ROF131126 RXZ131124:RYB131126 SHV131124:SHX131126 SRR131124:SRT131126 TBN131124:TBP131126 TLJ131124:TLL131126 TVF131124:TVH131126 UFB131124:UFD131126 UOX131124:UOZ131126 UYT131124:UYV131126 VIP131124:VIR131126 VSL131124:VSN131126 WCH131124:WCJ131126 WMD131124:WMF131126 WVZ131124:WWB131126 O196660:Q196662 JN196660:JP196662 TJ196660:TL196662 ADF196660:ADH196662 ANB196660:AND196662 AWX196660:AWZ196662 BGT196660:BGV196662 BQP196660:BQR196662 CAL196660:CAN196662 CKH196660:CKJ196662 CUD196660:CUF196662 DDZ196660:DEB196662 DNV196660:DNX196662 DXR196660:DXT196662 EHN196660:EHP196662 ERJ196660:ERL196662 FBF196660:FBH196662 FLB196660:FLD196662 FUX196660:FUZ196662 GET196660:GEV196662 GOP196660:GOR196662 GYL196660:GYN196662 HIH196660:HIJ196662 HSD196660:HSF196662 IBZ196660:ICB196662 ILV196660:ILX196662 IVR196660:IVT196662 JFN196660:JFP196662 JPJ196660:JPL196662 JZF196660:JZH196662 KJB196660:KJD196662 KSX196660:KSZ196662 LCT196660:LCV196662 LMP196660:LMR196662 LWL196660:LWN196662 MGH196660:MGJ196662 MQD196660:MQF196662 MZZ196660:NAB196662 NJV196660:NJX196662 NTR196660:NTT196662 ODN196660:ODP196662 ONJ196660:ONL196662 OXF196660:OXH196662 PHB196660:PHD196662 PQX196660:PQZ196662 QAT196660:QAV196662 QKP196660:QKR196662 QUL196660:QUN196662 REH196660:REJ196662 ROD196660:ROF196662 RXZ196660:RYB196662 SHV196660:SHX196662 SRR196660:SRT196662 TBN196660:TBP196662 TLJ196660:TLL196662 TVF196660:TVH196662 UFB196660:UFD196662 UOX196660:UOZ196662 UYT196660:UYV196662 VIP196660:VIR196662 VSL196660:VSN196662 WCH196660:WCJ196662 WMD196660:WMF196662 WVZ196660:WWB196662 O262196:Q262198 JN262196:JP262198 TJ262196:TL262198 ADF262196:ADH262198 ANB262196:AND262198 AWX262196:AWZ262198 BGT262196:BGV262198 BQP262196:BQR262198 CAL262196:CAN262198 CKH262196:CKJ262198 CUD262196:CUF262198 DDZ262196:DEB262198 DNV262196:DNX262198 DXR262196:DXT262198 EHN262196:EHP262198 ERJ262196:ERL262198 FBF262196:FBH262198 FLB262196:FLD262198 FUX262196:FUZ262198 GET262196:GEV262198 GOP262196:GOR262198 GYL262196:GYN262198 HIH262196:HIJ262198 HSD262196:HSF262198 IBZ262196:ICB262198 ILV262196:ILX262198 IVR262196:IVT262198 JFN262196:JFP262198 JPJ262196:JPL262198 JZF262196:JZH262198 KJB262196:KJD262198 KSX262196:KSZ262198 LCT262196:LCV262198 LMP262196:LMR262198 LWL262196:LWN262198 MGH262196:MGJ262198 MQD262196:MQF262198 MZZ262196:NAB262198 NJV262196:NJX262198 NTR262196:NTT262198 ODN262196:ODP262198 ONJ262196:ONL262198 OXF262196:OXH262198 PHB262196:PHD262198 PQX262196:PQZ262198 QAT262196:QAV262198 QKP262196:QKR262198 QUL262196:QUN262198 REH262196:REJ262198 ROD262196:ROF262198 RXZ262196:RYB262198 SHV262196:SHX262198 SRR262196:SRT262198 TBN262196:TBP262198 TLJ262196:TLL262198 TVF262196:TVH262198 UFB262196:UFD262198 UOX262196:UOZ262198 UYT262196:UYV262198 VIP262196:VIR262198 VSL262196:VSN262198 WCH262196:WCJ262198 WMD262196:WMF262198 WVZ262196:WWB262198 O327732:Q327734 JN327732:JP327734 TJ327732:TL327734 ADF327732:ADH327734 ANB327732:AND327734 AWX327732:AWZ327734 BGT327732:BGV327734 BQP327732:BQR327734 CAL327732:CAN327734 CKH327732:CKJ327734 CUD327732:CUF327734 DDZ327732:DEB327734 DNV327732:DNX327734 DXR327732:DXT327734 EHN327732:EHP327734 ERJ327732:ERL327734 FBF327732:FBH327734 FLB327732:FLD327734 FUX327732:FUZ327734 GET327732:GEV327734 GOP327732:GOR327734 GYL327732:GYN327734 HIH327732:HIJ327734 HSD327732:HSF327734 IBZ327732:ICB327734 ILV327732:ILX327734 IVR327732:IVT327734 JFN327732:JFP327734 JPJ327732:JPL327734 JZF327732:JZH327734 KJB327732:KJD327734 KSX327732:KSZ327734 LCT327732:LCV327734 LMP327732:LMR327734 LWL327732:LWN327734 MGH327732:MGJ327734 MQD327732:MQF327734 MZZ327732:NAB327734 NJV327732:NJX327734 NTR327732:NTT327734 ODN327732:ODP327734 ONJ327732:ONL327734 OXF327732:OXH327734 PHB327732:PHD327734 PQX327732:PQZ327734 QAT327732:QAV327734 QKP327732:QKR327734 QUL327732:QUN327734 REH327732:REJ327734 ROD327732:ROF327734 RXZ327732:RYB327734 SHV327732:SHX327734 SRR327732:SRT327734 TBN327732:TBP327734 TLJ327732:TLL327734 TVF327732:TVH327734 UFB327732:UFD327734 UOX327732:UOZ327734 UYT327732:UYV327734 VIP327732:VIR327734 VSL327732:VSN327734 WCH327732:WCJ327734 WMD327732:WMF327734 WVZ327732:WWB327734 O393268:Q393270 JN393268:JP393270 TJ393268:TL393270 ADF393268:ADH393270 ANB393268:AND393270 AWX393268:AWZ393270 BGT393268:BGV393270 BQP393268:BQR393270 CAL393268:CAN393270 CKH393268:CKJ393270 CUD393268:CUF393270 DDZ393268:DEB393270 DNV393268:DNX393270 DXR393268:DXT393270 EHN393268:EHP393270 ERJ393268:ERL393270 FBF393268:FBH393270 FLB393268:FLD393270 FUX393268:FUZ393270 GET393268:GEV393270 GOP393268:GOR393270 GYL393268:GYN393270 HIH393268:HIJ393270 HSD393268:HSF393270 IBZ393268:ICB393270 ILV393268:ILX393270 IVR393268:IVT393270 JFN393268:JFP393270 JPJ393268:JPL393270 JZF393268:JZH393270 KJB393268:KJD393270 KSX393268:KSZ393270 LCT393268:LCV393270 LMP393268:LMR393270 LWL393268:LWN393270 MGH393268:MGJ393270 MQD393268:MQF393270 MZZ393268:NAB393270 NJV393268:NJX393270 NTR393268:NTT393270 ODN393268:ODP393270 ONJ393268:ONL393270 OXF393268:OXH393270 PHB393268:PHD393270 PQX393268:PQZ393270 QAT393268:QAV393270 QKP393268:QKR393270 QUL393268:QUN393270 REH393268:REJ393270 ROD393268:ROF393270 RXZ393268:RYB393270 SHV393268:SHX393270 SRR393268:SRT393270 TBN393268:TBP393270 TLJ393268:TLL393270 TVF393268:TVH393270 UFB393268:UFD393270 UOX393268:UOZ393270 UYT393268:UYV393270 VIP393268:VIR393270 VSL393268:VSN393270 WCH393268:WCJ393270 WMD393268:WMF393270 WVZ393268:WWB393270 O458804:Q458806 JN458804:JP458806 TJ458804:TL458806 ADF458804:ADH458806 ANB458804:AND458806 AWX458804:AWZ458806 BGT458804:BGV458806 BQP458804:BQR458806 CAL458804:CAN458806 CKH458804:CKJ458806 CUD458804:CUF458806 DDZ458804:DEB458806 DNV458804:DNX458806 DXR458804:DXT458806 EHN458804:EHP458806 ERJ458804:ERL458806 FBF458804:FBH458806 FLB458804:FLD458806 FUX458804:FUZ458806 GET458804:GEV458806 GOP458804:GOR458806 GYL458804:GYN458806 HIH458804:HIJ458806 HSD458804:HSF458806 IBZ458804:ICB458806 ILV458804:ILX458806 IVR458804:IVT458806 JFN458804:JFP458806 JPJ458804:JPL458806 JZF458804:JZH458806 KJB458804:KJD458806 KSX458804:KSZ458806 LCT458804:LCV458806 LMP458804:LMR458806 LWL458804:LWN458806 MGH458804:MGJ458806 MQD458804:MQF458806 MZZ458804:NAB458806 NJV458804:NJX458806 NTR458804:NTT458806 ODN458804:ODP458806 ONJ458804:ONL458806 OXF458804:OXH458806 PHB458804:PHD458806 PQX458804:PQZ458806 QAT458804:QAV458806 QKP458804:QKR458806 QUL458804:QUN458806 REH458804:REJ458806 ROD458804:ROF458806 RXZ458804:RYB458806 SHV458804:SHX458806 SRR458804:SRT458806 TBN458804:TBP458806 TLJ458804:TLL458806 TVF458804:TVH458806 UFB458804:UFD458806 UOX458804:UOZ458806 UYT458804:UYV458806 VIP458804:VIR458806 VSL458804:VSN458806 WCH458804:WCJ458806 WMD458804:WMF458806 WVZ458804:WWB458806 O524340:Q524342 JN524340:JP524342 TJ524340:TL524342 ADF524340:ADH524342 ANB524340:AND524342 AWX524340:AWZ524342 BGT524340:BGV524342 BQP524340:BQR524342 CAL524340:CAN524342 CKH524340:CKJ524342 CUD524340:CUF524342 DDZ524340:DEB524342 DNV524340:DNX524342 DXR524340:DXT524342 EHN524340:EHP524342 ERJ524340:ERL524342 FBF524340:FBH524342 FLB524340:FLD524342 FUX524340:FUZ524342 GET524340:GEV524342 GOP524340:GOR524342 GYL524340:GYN524342 HIH524340:HIJ524342 HSD524340:HSF524342 IBZ524340:ICB524342 ILV524340:ILX524342 IVR524340:IVT524342 JFN524340:JFP524342 JPJ524340:JPL524342 JZF524340:JZH524342 KJB524340:KJD524342 KSX524340:KSZ524342 LCT524340:LCV524342 LMP524340:LMR524342 LWL524340:LWN524342 MGH524340:MGJ524342 MQD524340:MQF524342 MZZ524340:NAB524342 NJV524340:NJX524342 NTR524340:NTT524342 ODN524340:ODP524342 ONJ524340:ONL524342 OXF524340:OXH524342 PHB524340:PHD524342 PQX524340:PQZ524342 QAT524340:QAV524342 QKP524340:QKR524342 QUL524340:QUN524342 REH524340:REJ524342 ROD524340:ROF524342 RXZ524340:RYB524342 SHV524340:SHX524342 SRR524340:SRT524342 TBN524340:TBP524342 TLJ524340:TLL524342 TVF524340:TVH524342 UFB524340:UFD524342 UOX524340:UOZ524342 UYT524340:UYV524342 VIP524340:VIR524342 VSL524340:VSN524342 WCH524340:WCJ524342 WMD524340:WMF524342 WVZ524340:WWB524342 O589876:Q589878 JN589876:JP589878 TJ589876:TL589878 ADF589876:ADH589878 ANB589876:AND589878 AWX589876:AWZ589878 BGT589876:BGV589878 BQP589876:BQR589878 CAL589876:CAN589878 CKH589876:CKJ589878 CUD589876:CUF589878 DDZ589876:DEB589878 DNV589876:DNX589878 DXR589876:DXT589878 EHN589876:EHP589878 ERJ589876:ERL589878 FBF589876:FBH589878 FLB589876:FLD589878 FUX589876:FUZ589878 GET589876:GEV589878 GOP589876:GOR589878 GYL589876:GYN589878 HIH589876:HIJ589878 HSD589876:HSF589878 IBZ589876:ICB589878 ILV589876:ILX589878 IVR589876:IVT589878 JFN589876:JFP589878 JPJ589876:JPL589878 JZF589876:JZH589878 KJB589876:KJD589878 KSX589876:KSZ589878 LCT589876:LCV589878 LMP589876:LMR589878 LWL589876:LWN589878 MGH589876:MGJ589878 MQD589876:MQF589878 MZZ589876:NAB589878 NJV589876:NJX589878 NTR589876:NTT589878 ODN589876:ODP589878 ONJ589876:ONL589878 OXF589876:OXH589878 PHB589876:PHD589878 PQX589876:PQZ589878 QAT589876:QAV589878 QKP589876:QKR589878 QUL589876:QUN589878 REH589876:REJ589878 ROD589876:ROF589878 RXZ589876:RYB589878 SHV589876:SHX589878 SRR589876:SRT589878 TBN589876:TBP589878 TLJ589876:TLL589878 TVF589876:TVH589878 UFB589876:UFD589878 UOX589876:UOZ589878 UYT589876:UYV589878 VIP589876:VIR589878 VSL589876:VSN589878 WCH589876:WCJ589878 WMD589876:WMF589878 WVZ589876:WWB589878 O655412:Q655414 JN655412:JP655414 TJ655412:TL655414 ADF655412:ADH655414 ANB655412:AND655414 AWX655412:AWZ655414 BGT655412:BGV655414 BQP655412:BQR655414 CAL655412:CAN655414 CKH655412:CKJ655414 CUD655412:CUF655414 DDZ655412:DEB655414 DNV655412:DNX655414 DXR655412:DXT655414 EHN655412:EHP655414 ERJ655412:ERL655414 FBF655412:FBH655414 FLB655412:FLD655414 FUX655412:FUZ655414 GET655412:GEV655414 GOP655412:GOR655414 GYL655412:GYN655414 HIH655412:HIJ655414 HSD655412:HSF655414 IBZ655412:ICB655414 ILV655412:ILX655414 IVR655412:IVT655414 JFN655412:JFP655414 JPJ655412:JPL655414 JZF655412:JZH655414 KJB655412:KJD655414 KSX655412:KSZ655414 LCT655412:LCV655414 LMP655412:LMR655414 LWL655412:LWN655414 MGH655412:MGJ655414 MQD655412:MQF655414 MZZ655412:NAB655414 NJV655412:NJX655414 NTR655412:NTT655414 ODN655412:ODP655414 ONJ655412:ONL655414 OXF655412:OXH655414 PHB655412:PHD655414 PQX655412:PQZ655414 QAT655412:QAV655414 QKP655412:QKR655414 QUL655412:QUN655414 REH655412:REJ655414 ROD655412:ROF655414 RXZ655412:RYB655414 SHV655412:SHX655414 SRR655412:SRT655414 TBN655412:TBP655414 TLJ655412:TLL655414 TVF655412:TVH655414 UFB655412:UFD655414 UOX655412:UOZ655414 UYT655412:UYV655414 VIP655412:VIR655414 VSL655412:VSN655414 WCH655412:WCJ655414 WMD655412:WMF655414 WVZ655412:WWB655414 O720948:Q720950 JN720948:JP720950 TJ720948:TL720950 ADF720948:ADH720950 ANB720948:AND720950 AWX720948:AWZ720950 BGT720948:BGV720950 BQP720948:BQR720950 CAL720948:CAN720950 CKH720948:CKJ720950 CUD720948:CUF720950 DDZ720948:DEB720950 DNV720948:DNX720950 DXR720948:DXT720950 EHN720948:EHP720950 ERJ720948:ERL720950 FBF720948:FBH720950 FLB720948:FLD720950 FUX720948:FUZ720950 GET720948:GEV720950 GOP720948:GOR720950 GYL720948:GYN720950 HIH720948:HIJ720950 HSD720948:HSF720950 IBZ720948:ICB720950 ILV720948:ILX720950 IVR720948:IVT720950 JFN720948:JFP720950 JPJ720948:JPL720950 JZF720948:JZH720950 KJB720948:KJD720950 KSX720948:KSZ720950 LCT720948:LCV720950 LMP720948:LMR720950 LWL720948:LWN720950 MGH720948:MGJ720950 MQD720948:MQF720950 MZZ720948:NAB720950 NJV720948:NJX720950 NTR720948:NTT720950 ODN720948:ODP720950 ONJ720948:ONL720950 OXF720948:OXH720950 PHB720948:PHD720950 PQX720948:PQZ720950 QAT720948:QAV720950 QKP720948:QKR720950 QUL720948:QUN720950 REH720948:REJ720950 ROD720948:ROF720950 RXZ720948:RYB720950 SHV720948:SHX720950 SRR720948:SRT720950 TBN720948:TBP720950 TLJ720948:TLL720950 TVF720948:TVH720950 UFB720948:UFD720950 UOX720948:UOZ720950 UYT720948:UYV720950 VIP720948:VIR720950 VSL720948:VSN720950 WCH720948:WCJ720950 WMD720948:WMF720950 WVZ720948:WWB720950 O786484:Q786486 JN786484:JP786486 TJ786484:TL786486 ADF786484:ADH786486 ANB786484:AND786486 AWX786484:AWZ786486 BGT786484:BGV786486 BQP786484:BQR786486 CAL786484:CAN786486 CKH786484:CKJ786486 CUD786484:CUF786486 DDZ786484:DEB786486 DNV786484:DNX786486 DXR786484:DXT786486 EHN786484:EHP786486 ERJ786484:ERL786486 FBF786484:FBH786486 FLB786484:FLD786486 FUX786484:FUZ786486 GET786484:GEV786486 GOP786484:GOR786486 GYL786484:GYN786486 HIH786484:HIJ786486 HSD786484:HSF786486 IBZ786484:ICB786486 ILV786484:ILX786486 IVR786484:IVT786486 JFN786484:JFP786486 JPJ786484:JPL786486 JZF786484:JZH786486 KJB786484:KJD786486 KSX786484:KSZ786486 LCT786484:LCV786486 LMP786484:LMR786486 LWL786484:LWN786486 MGH786484:MGJ786486 MQD786484:MQF786486 MZZ786484:NAB786486 NJV786484:NJX786486 NTR786484:NTT786486 ODN786484:ODP786486 ONJ786484:ONL786486 OXF786484:OXH786486 PHB786484:PHD786486 PQX786484:PQZ786486 QAT786484:QAV786486 QKP786484:QKR786486 QUL786484:QUN786486 REH786484:REJ786486 ROD786484:ROF786486 RXZ786484:RYB786486 SHV786484:SHX786486 SRR786484:SRT786486 TBN786484:TBP786486 TLJ786484:TLL786486 TVF786484:TVH786486 UFB786484:UFD786486 UOX786484:UOZ786486 UYT786484:UYV786486 VIP786484:VIR786486 VSL786484:VSN786486 WCH786484:WCJ786486 WMD786484:WMF786486 WVZ786484:WWB786486 O852020:Q852022 JN852020:JP852022 TJ852020:TL852022 ADF852020:ADH852022 ANB852020:AND852022 AWX852020:AWZ852022 BGT852020:BGV852022 BQP852020:BQR852022 CAL852020:CAN852022 CKH852020:CKJ852022 CUD852020:CUF852022 DDZ852020:DEB852022 DNV852020:DNX852022 DXR852020:DXT852022 EHN852020:EHP852022 ERJ852020:ERL852022 FBF852020:FBH852022 FLB852020:FLD852022 FUX852020:FUZ852022 GET852020:GEV852022 GOP852020:GOR852022 GYL852020:GYN852022 HIH852020:HIJ852022 HSD852020:HSF852022 IBZ852020:ICB852022 ILV852020:ILX852022 IVR852020:IVT852022 JFN852020:JFP852022 JPJ852020:JPL852022 JZF852020:JZH852022 KJB852020:KJD852022 KSX852020:KSZ852022 LCT852020:LCV852022 LMP852020:LMR852022 LWL852020:LWN852022 MGH852020:MGJ852022 MQD852020:MQF852022 MZZ852020:NAB852022 NJV852020:NJX852022 NTR852020:NTT852022 ODN852020:ODP852022 ONJ852020:ONL852022 OXF852020:OXH852022 PHB852020:PHD852022 PQX852020:PQZ852022 QAT852020:QAV852022 QKP852020:QKR852022 QUL852020:QUN852022 REH852020:REJ852022 ROD852020:ROF852022 RXZ852020:RYB852022 SHV852020:SHX852022 SRR852020:SRT852022 TBN852020:TBP852022 TLJ852020:TLL852022 TVF852020:TVH852022 UFB852020:UFD852022 UOX852020:UOZ852022 UYT852020:UYV852022 VIP852020:VIR852022 VSL852020:VSN852022 WCH852020:WCJ852022 WMD852020:WMF852022 WVZ852020:WWB852022 O917556:Q917558 JN917556:JP917558 TJ917556:TL917558 ADF917556:ADH917558 ANB917556:AND917558 AWX917556:AWZ917558 BGT917556:BGV917558 BQP917556:BQR917558 CAL917556:CAN917558 CKH917556:CKJ917558 CUD917556:CUF917558 DDZ917556:DEB917558 DNV917556:DNX917558 DXR917556:DXT917558 EHN917556:EHP917558 ERJ917556:ERL917558 FBF917556:FBH917558 FLB917556:FLD917558 FUX917556:FUZ917558 GET917556:GEV917558 GOP917556:GOR917558 GYL917556:GYN917558 HIH917556:HIJ917558 HSD917556:HSF917558 IBZ917556:ICB917558 ILV917556:ILX917558 IVR917556:IVT917558 JFN917556:JFP917558 JPJ917556:JPL917558 JZF917556:JZH917558 KJB917556:KJD917558 KSX917556:KSZ917558 LCT917556:LCV917558 LMP917556:LMR917558 LWL917556:LWN917558 MGH917556:MGJ917558 MQD917556:MQF917558 MZZ917556:NAB917558 NJV917556:NJX917558 NTR917556:NTT917558 ODN917556:ODP917558 ONJ917556:ONL917558 OXF917556:OXH917558 PHB917556:PHD917558 PQX917556:PQZ917558 QAT917556:QAV917558 QKP917556:QKR917558 QUL917556:QUN917558 REH917556:REJ917558 ROD917556:ROF917558 RXZ917556:RYB917558 SHV917556:SHX917558 SRR917556:SRT917558 TBN917556:TBP917558 TLJ917556:TLL917558 TVF917556:TVH917558 UFB917556:UFD917558 UOX917556:UOZ917558 UYT917556:UYV917558 VIP917556:VIR917558 VSL917556:VSN917558 WCH917556:WCJ917558 WMD917556:WMF917558 WVZ917556:WWB917558 O983092:Q983094 JN983092:JP983094 TJ983092:TL983094 ADF983092:ADH983094 ANB983092:AND983094 AWX983092:AWZ983094 BGT983092:BGV983094 BQP983092:BQR983094 CAL983092:CAN983094 CKH983092:CKJ983094 CUD983092:CUF983094 DDZ983092:DEB983094 DNV983092:DNX983094 DXR983092:DXT983094 EHN983092:EHP983094 ERJ983092:ERL983094 FBF983092:FBH983094 FLB983092:FLD983094 FUX983092:FUZ983094 GET983092:GEV983094 GOP983092:GOR983094 GYL983092:GYN983094 HIH983092:HIJ983094 HSD983092:HSF983094 IBZ983092:ICB983094 ILV983092:ILX983094 IVR983092:IVT983094 JFN983092:JFP983094 JPJ983092:JPL983094 JZF983092:JZH983094 KJB983092:KJD983094 KSX983092:KSZ983094 LCT983092:LCV983094 LMP983092:LMR983094 LWL983092:LWN983094 MGH983092:MGJ983094 MQD983092:MQF983094 MZZ983092:NAB983094 NJV983092:NJX983094 NTR983092:NTT983094 ODN983092:ODP983094 ONJ983092:ONL983094 OXF983092:OXH983094 PHB983092:PHD983094 PQX983092:PQZ983094 QAT983092:QAV983094 QKP983092:QKR983094 QUL983092:QUN983094 REH983092:REJ983094 ROD983092:ROF983094 RXZ983092:RYB983094 SHV983092:SHX983094 SRR983092:SRT983094 TBN983092:TBP983094 TLJ983092:TLL983094 TVF983092:TVH983094 UFB983092:UFD983094 UOX983092:UOZ983094 UYT983092:UYV983094 VIP983092:VIR983094 VSL983092:VSN983094 WCH983092:WCJ983094 WMD983092:WMF983094 WVZ983092:WWB983094 O56:Q56 JN56:JP56 TJ56:TL56 ADF56:ADH56 ANB56:AND56 AWX56:AWZ56 BGT56:BGV56 BQP56:BQR56 CAL56:CAN56 CKH56:CKJ56 CUD56:CUF56 DDZ56:DEB56 DNV56:DNX56 DXR56:DXT56 EHN56:EHP56 ERJ56:ERL56 FBF56:FBH56 FLB56:FLD56 FUX56:FUZ56 GET56:GEV56 GOP56:GOR56 GYL56:GYN56 HIH56:HIJ56 HSD56:HSF56 IBZ56:ICB56 ILV56:ILX56 IVR56:IVT56 JFN56:JFP56 JPJ56:JPL56 JZF56:JZH56 KJB56:KJD56 KSX56:KSZ56 LCT56:LCV56 LMP56:LMR56 LWL56:LWN56 MGH56:MGJ56 MQD56:MQF56 MZZ56:NAB56 NJV56:NJX56 NTR56:NTT56 ODN56:ODP56 ONJ56:ONL56 OXF56:OXH56 PHB56:PHD56 PQX56:PQZ56 QAT56:QAV56 QKP56:QKR56 QUL56:QUN56 REH56:REJ56 ROD56:ROF56 RXZ56:RYB56 SHV56:SHX56 SRR56:SRT56 TBN56:TBP56 TLJ56:TLL56 TVF56:TVH56 UFB56:UFD56 UOX56:UOZ56 UYT56:UYV56 VIP56:VIR56 VSL56:VSN56 WCH56:WCJ56 WMD56:WMF56 WVZ56:WWB56 O65592:Q65592 JN65592:JP65592 TJ65592:TL65592 ADF65592:ADH65592 ANB65592:AND65592 AWX65592:AWZ65592 BGT65592:BGV65592 BQP65592:BQR65592 CAL65592:CAN65592 CKH65592:CKJ65592 CUD65592:CUF65592 DDZ65592:DEB65592 DNV65592:DNX65592 DXR65592:DXT65592 EHN65592:EHP65592 ERJ65592:ERL65592 FBF65592:FBH65592 FLB65592:FLD65592 FUX65592:FUZ65592 GET65592:GEV65592 GOP65592:GOR65592 GYL65592:GYN65592 HIH65592:HIJ65592 HSD65592:HSF65592 IBZ65592:ICB65592 ILV65592:ILX65592 IVR65592:IVT65592 JFN65592:JFP65592 JPJ65592:JPL65592 JZF65592:JZH65592 KJB65592:KJD65592 KSX65592:KSZ65592 LCT65592:LCV65592 LMP65592:LMR65592 LWL65592:LWN65592 MGH65592:MGJ65592 MQD65592:MQF65592 MZZ65592:NAB65592 NJV65592:NJX65592 NTR65592:NTT65592 ODN65592:ODP65592 ONJ65592:ONL65592 OXF65592:OXH65592 PHB65592:PHD65592 PQX65592:PQZ65592 QAT65592:QAV65592 QKP65592:QKR65592 QUL65592:QUN65592 REH65592:REJ65592 ROD65592:ROF65592 RXZ65592:RYB65592 SHV65592:SHX65592 SRR65592:SRT65592 TBN65592:TBP65592 TLJ65592:TLL65592 TVF65592:TVH65592 UFB65592:UFD65592 UOX65592:UOZ65592 UYT65592:UYV65592 VIP65592:VIR65592 VSL65592:VSN65592 WCH65592:WCJ65592 WMD65592:WMF65592 WVZ65592:WWB65592 O131128:Q131128 JN131128:JP131128 TJ131128:TL131128 ADF131128:ADH131128 ANB131128:AND131128 AWX131128:AWZ131128 BGT131128:BGV131128 BQP131128:BQR131128 CAL131128:CAN131128 CKH131128:CKJ131128 CUD131128:CUF131128 DDZ131128:DEB131128 DNV131128:DNX131128 DXR131128:DXT131128 EHN131128:EHP131128 ERJ131128:ERL131128 FBF131128:FBH131128 FLB131128:FLD131128 FUX131128:FUZ131128 GET131128:GEV131128 GOP131128:GOR131128 GYL131128:GYN131128 HIH131128:HIJ131128 HSD131128:HSF131128 IBZ131128:ICB131128 ILV131128:ILX131128 IVR131128:IVT131128 JFN131128:JFP131128 JPJ131128:JPL131128 JZF131128:JZH131128 KJB131128:KJD131128 KSX131128:KSZ131128 LCT131128:LCV131128 LMP131128:LMR131128 LWL131128:LWN131128 MGH131128:MGJ131128 MQD131128:MQF131128 MZZ131128:NAB131128 NJV131128:NJX131128 NTR131128:NTT131128 ODN131128:ODP131128 ONJ131128:ONL131128 OXF131128:OXH131128 PHB131128:PHD131128 PQX131128:PQZ131128 QAT131128:QAV131128 QKP131128:QKR131128 QUL131128:QUN131128 REH131128:REJ131128 ROD131128:ROF131128 RXZ131128:RYB131128 SHV131128:SHX131128 SRR131128:SRT131128 TBN131128:TBP131128 TLJ131128:TLL131128 TVF131128:TVH131128 UFB131128:UFD131128 UOX131128:UOZ131128 UYT131128:UYV131128 VIP131128:VIR131128 VSL131128:VSN131128 WCH131128:WCJ131128 WMD131128:WMF131128 WVZ131128:WWB131128 O196664:Q196664 JN196664:JP196664 TJ196664:TL196664 ADF196664:ADH196664 ANB196664:AND196664 AWX196664:AWZ196664 BGT196664:BGV196664 BQP196664:BQR196664 CAL196664:CAN196664 CKH196664:CKJ196664 CUD196664:CUF196664 DDZ196664:DEB196664 DNV196664:DNX196664 DXR196664:DXT196664 EHN196664:EHP196664 ERJ196664:ERL196664 FBF196664:FBH196664 FLB196664:FLD196664 FUX196664:FUZ196664 GET196664:GEV196664 GOP196664:GOR196664 GYL196664:GYN196664 HIH196664:HIJ196664 HSD196664:HSF196664 IBZ196664:ICB196664 ILV196664:ILX196664 IVR196664:IVT196664 JFN196664:JFP196664 JPJ196664:JPL196664 JZF196664:JZH196664 KJB196664:KJD196664 KSX196664:KSZ196664 LCT196664:LCV196664 LMP196664:LMR196664 LWL196664:LWN196664 MGH196664:MGJ196664 MQD196664:MQF196664 MZZ196664:NAB196664 NJV196664:NJX196664 NTR196664:NTT196664 ODN196664:ODP196664 ONJ196664:ONL196664 OXF196664:OXH196664 PHB196664:PHD196664 PQX196664:PQZ196664 QAT196664:QAV196664 QKP196664:QKR196664 QUL196664:QUN196664 REH196664:REJ196664 ROD196664:ROF196664 RXZ196664:RYB196664 SHV196664:SHX196664 SRR196664:SRT196664 TBN196664:TBP196664 TLJ196664:TLL196664 TVF196664:TVH196664 UFB196664:UFD196664 UOX196664:UOZ196664 UYT196664:UYV196664 VIP196664:VIR196664 VSL196664:VSN196664 WCH196664:WCJ196664 WMD196664:WMF196664 WVZ196664:WWB196664 O262200:Q262200 JN262200:JP262200 TJ262200:TL262200 ADF262200:ADH262200 ANB262200:AND262200 AWX262200:AWZ262200 BGT262200:BGV262200 BQP262200:BQR262200 CAL262200:CAN262200 CKH262200:CKJ262200 CUD262200:CUF262200 DDZ262200:DEB262200 DNV262200:DNX262200 DXR262200:DXT262200 EHN262200:EHP262200 ERJ262200:ERL262200 FBF262200:FBH262200 FLB262200:FLD262200 FUX262200:FUZ262200 GET262200:GEV262200 GOP262200:GOR262200 GYL262200:GYN262200 HIH262200:HIJ262200 HSD262200:HSF262200 IBZ262200:ICB262200 ILV262200:ILX262200 IVR262200:IVT262200 JFN262200:JFP262200 JPJ262200:JPL262200 JZF262200:JZH262200 KJB262200:KJD262200 KSX262200:KSZ262200 LCT262200:LCV262200 LMP262200:LMR262200 LWL262200:LWN262200 MGH262200:MGJ262200 MQD262200:MQF262200 MZZ262200:NAB262200 NJV262200:NJX262200 NTR262200:NTT262200 ODN262200:ODP262200 ONJ262200:ONL262200 OXF262200:OXH262200 PHB262200:PHD262200 PQX262200:PQZ262200 QAT262200:QAV262200 QKP262200:QKR262200 QUL262200:QUN262200 REH262200:REJ262200 ROD262200:ROF262200 RXZ262200:RYB262200 SHV262200:SHX262200 SRR262200:SRT262200 TBN262200:TBP262200 TLJ262200:TLL262200 TVF262200:TVH262200 UFB262200:UFD262200 UOX262200:UOZ262200 UYT262200:UYV262200 VIP262200:VIR262200 VSL262200:VSN262200 WCH262200:WCJ262200 WMD262200:WMF262200 WVZ262200:WWB262200 O327736:Q327736 JN327736:JP327736 TJ327736:TL327736 ADF327736:ADH327736 ANB327736:AND327736 AWX327736:AWZ327736 BGT327736:BGV327736 BQP327736:BQR327736 CAL327736:CAN327736 CKH327736:CKJ327736 CUD327736:CUF327736 DDZ327736:DEB327736 DNV327736:DNX327736 DXR327736:DXT327736 EHN327736:EHP327736 ERJ327736:ERL327736 FBF327736:FBH327736 FLB327736:FLD327736 FUX327736:FUZ327736 GET327736:GEV327736 GOP327736:GOR327736 GYL327736:GYN327736 HIH327736:HIJ327736 HSD327736:HSF327736 IBZ327736:ICB327736 ILV327736:ILX327736 IVR327736:IVT327736 JFN327736:JFP327736 JPJ327736:JPL327736 JZF327736:JZH327736 KJB327736:KJD327736 KSX327736:KSZ327736 LCT327736:LCV327736 LMP327736:LMR327736 LWL327736:LWN327736 MGH327736:MGJ327736 MQD327736:MQF327736 MZZ327736:NAB327736 NJV327736:NJX327736 NTR327736:NTT327736 ODN327736:ODP327736 ONJ327736:ONL327736 OXF327736:OXH327736 PHB327736:PHD327736 PQX327736:PQZ327736 QAT327736:QAV327736 QKP327736:QKR327736 QUL327736:QUN327736 REH327736:REJ327736 ROD327736:ROF327736 RXZ327736:RYB327736 SHV327736:SHX327736 SRR327736:SRT327736 TBN327736:TBP327736 TLJ327736:TLL327736 TVF327736:TVH327736 UFB327736:UFD327736 UOX327736:UOZ327736 UYT327736:UYV327736 VIP327736:VIR327736 VSL327736:VSN327736 WCH327736:WCJ327736 WMD327736:WMF327736 WVZ327736:WWB327736 O393272:Q393272 JN393272:JP393272 TJ393272:TL393272 ADF393272:ADH393272 ANB393272:AND393272 AWX393272:AWZ393272 BGT393272:BGV393272 BQP393272:BQR393272 CAL393272:CAN393272 CKH393272:CKJ393272 CUD393272:CUF393272 DDZ393272:DEB393272 DNV393272:DNX393272 DXR393272:DXT393272 EHN393272:EHP393272 ERJ393272:ERL393272 FBF393272:FBH393272 FLB393272:FLD393272 FUX393272:FUZ393272 GET393272:GEV393272 GOP393272:GOR393272 GYL393272:GYN393272 HIH393272:HIJ393272 HSD393272:HSF393272 IBZ393272:ICB393272 ILV393272:ILX393272 IVR393272:IVT393272 JFN393272:JFP393272 JPJ393272:JPL393272 JZF393272:JZH393272 KJB393272:KJD393272 KSX393272:KSZ393272 LCT393272:LCV393272 LMP393272:LMR393272 LWL393272:LWN393272 MGH393272:MGJ393272 MQD393272:MQF393272 MZZ393272:NAB393272 NJV393272:NJX393272 NTR393272:NTT393272 ODN393272:ODP393272 ONJ393272:ONL393272 OXF393272:OXH393272 PHB393272:PHD393272 PQX393272:PQZ393272 QAT393272:QAV393272 QKP393272:QKR393272 QUL393272:QUN393272 REH393272:REJ393272 ROD393272:ROF393272 RXZ393272:RYB393272 SHV393272:SHX393272 SRR393272:SRT393272 TBN393272:TBP393272 TLJ393272:TLL393272 TVF393272:TVH393272 UFB393272:UFD393272 UOX393272:UOZ393272 UYT393272:UYV393272 VIP393272:VIR393272 VSL393272:VSN393272 WCH393272:WCJ393272 WMD393272:WMF393272 WVZ393272:WWB393272 O458808:Q458808 JN458808:JP458808 TJ458808:TL458808 ADF458808:ADH458808 ANB458808:AND458808 AWX458808:AWZ458808 BGT458808:BGV458808 BQP458808:BQR458808 CAL458808:CAN458808 CKH458808:CKJ458808 CUD458808:CUF458808 DDZ458808:DEB458808 DNV458808:DNX458808 DXR458808:DXT458808 EHN458808:EHP458808 ERJ458808:ERL458808 FBF458808:FBH458808 FLB458808:FLD458808 FUX458808:FUZ458808 GET458808:GEV458808 GOP458808:GOR458808 GYL458808:GYN458808 HIH458808:HIJ458808 HSD458808:HSF458808 IBZ458808:ICB458808 ILV458808:ILX458808 IVR458808:IVT458808 JFN458808:JFP458808 JPJ458808:JPL458808 JZF458808:JZH458808 KJB458808:KJD458808 KSX458808:KSZ458808 LCT458808:LCV458808 LMP458808:LMR458808 LWL458808:LWN458808 MGH458808:MGJ458808 MQD458808:MQF458808 MZZ458808:NAB458808 NJV458808:NJX458808 NTR458808:NTT458808 ODN458808:ODP458808 ONJ458808:ONL458808 OXF458808:OXH458808 PHB458808:PHD458808 PQX458808:PQZ458808 QAT458808:QAV458808 QKP458808:QKR458808 QUL458808:QUN458808 REH458808:REJ458808 ROD458808:ROF458808 RXZ458808:RYB458808 SHV458808:SHX458808 SRR458808:SRT458808 TBN458808:TBP458808 TLJ458808:TLL458808 TVF458808:TVH458808 UFB458808:UFD458808 UOX458808:UOZ458808 UYT458808:UYV458808 VIP458808:VIR458808 VSL458808:VSN458808 WCH458808:WCJ458808 WMD458808:WMF458808 WVZ458808:WWB458808 O524344:Q524344 JN524344:JP524344 TJ524344:TL524344 ADF524344:ADH524344 ANB524344:AND524344 AWX524344:AWZ524344 BGT524344:BGV524344 BQP524344:BQR524344 CAL524344:CAN524344 CKH524344:CKJ524344 CUD524344:CUF524344 DDZ524344:DEB524344 DNV524344:DNX524344 DXR524344:DXT524344 EHN524344:EHP524344 ERJ524344:ERL524344 FBF524344:FBH524344 FLB524344:FLD524344 FUX524344:FUZ524344 GET524344:GEV524344 GOP524344:GOR524344 GYL524344:GYN524344 HIH524344:HIJ524344 HSD524344:HSF524344 IBZ524344:ICB524344 ILV524344:ILX524344 IVR524344:IVT524344 JFN524344:JFP524344 JPJ524344:JPL524344 JZF524344:JZH524344 KJB524344:KJD524344 KSX524344:KSZ524344 LCT524344:LCV524344 LMP524344:LMR524344 LWL524344:LWN524344 MGH524344:MGJ524344 MQD524344:MQF524344 MZZ524344:NAB524344 NJV524344:NJX524344 NTR524344:NTT524344 ODN524344:ODP524344 ONJ524344:ONL524344 OXF524344:OXH524344 PHB524344:PHD524344 PQX524344:PQZ524344 QAT524344:QAV524344 QKP524344:QKR524344 QUL524344:QUN524344 REH524344:REJ524344 ROD524344:ROF524344 RXZ524344:RYB524344 SHV524344:SHX524344 SRR524344:SRT524344 TBN524344:TBP524344 TLJ524344:TLL524344 TVF524344:TVH524344 UFB524344:UFD524344 UOX524344:UOZ524344 UYT524344:UYV524344 VIP524344:VIR524344 VSL524344:VSN524344 WCH524344:WCJ524344 WMD524344:WMF524344 WVZ524344:WWB524344 O589880:Q589880 JN589880:JP589880 TJ589880:TL589880 ADF589880:ADH589880 ANB589880:AND589880 AWX589880:AWZ589880 BGT589880:BGV589880 BQP589880:BQR589880 CAL589880:CAN589880 CKH589880:CKJ589880 CUD589880:CUF589880 DDZ589880:DEB589880 DNV589880:DNX589880 DXR589880:DXT589880 EHN589880:EHP589880 ERJ589880:ERL589880 FBF589880:FBH589880 FLB589880:FLD589880 FUX589880:FUZ589880 GET589880:GEV589880 GOP589880:GOR589880 GYL589880:GYN589880 HIH589880:HIJ589880 HSD589880:HSF589880 IBZ589880:ICB589880 ILV589880:ILX589880 IVR589880:IVT589880 JFN589880:JFP589880 JPJ589880:JPL589880 JZF589880:JZH589880 KJB589880:KJD589880 KSX589880:KSZ589880 LCT589880:LCV589880 LMP589880:LMR589880 LWL589880:LWN589880 MGH589880:MGJ589880 MQD589880:MQF589880 MZZ589880:NAB589880 NJV589880:NJX589880 NTR589880:NTT589880 ODN589880:ODP589880 ONJ589880:ONL589880 OXF589880:OXH589880 PHB589880:PHD589880 PQX589880:PQZ589880 QAT589880:QAV589880 QKP589880:QKR589880 QUL589880:QUN589880 REH589880:REJ589880 ROD589880:ROF589880 RXZ589880:RYB589880 SHV589880:SHX589880 SRR589880:SRT589880 TBN589880:TBP589880 TLJ589880:TLL589880 TVF589880:TVH589880 UFB589880:UFD589880 UOX589880:UOZ589880 UYT589880:UYV589880 VIP589880:VIR589880 VSL589880:VSN589880 WCH589880:WCJ589880 WMD589880:WMF589880 WVZ589880:WWB589880 O655416:Q655416 JN655416:JP655416 TJ655416:TL655416 ADF655416:ADH655416 ANB655416:AND655416 AWX655416:AWZ655416 BGT655416:BGV655416 BQP655416:BQR655416 CAL655416:CAN655416 CKH655416:CKJ655416 CUD655416:CUF655416 DDZ655416:DEB655416 DNV655416:DNX655416 DXR655416:DXT655416 EHN655416:EHP655416 ERJ655416:ERL655416 FBF655416:FBH655416 FLB655416:FLD655416 FUX655416:FUZ655416 GET655416:GEV655416 GOP655416:GOR655416 GYL655416:GYN655416 HIH655416:HIJ655416 HSD655416:HSF655416 IBZ655416:ICB655416 ILV655416:ILX655416 IVR655416:IVT655416 JFN655416:JFP655416 JPJ655416:JPL655416 JZF655416:JZH655416 KJB655416:KJD655416 KSX655416:KSZ655416 LCT655416:LCV655416 LMP655416:LMR655416 LWL655416:LWN655416 MGH655416:MGJ655416 MQD655416:MQF655416 MZZ655416:NAB655416 NJV655416:NJX655416 NTR655416:NTT655416 ODN655416:ODP655416 ONJ655416:ONL655416 OXF655416:OXH655416 PHB655416:PHD655416 PQX655416:PQZ655416 QAT655416:QAV655416 QKP655416:QKR655416 QUL655416:QUN655416 REH655416:REJ655416 ROD655416:ROF655416 RXZ655416:RYB655416 SHV655416:SHX655416 SRR655416:SRT655416 TBN655416:TBP655416 TLJ655416:TLL655416 TVF655416:TVH655416 UFB655416:UFD655416 UOX655416:UOZ655416 UYT655416:UYV655416 VIP655416:VIR655416 VSL655416:VSN655416 WCH655416:WCJ655416 WMD655416:WMF655416 WVZ655416:WWB655416 O720952:Q720952 JN720952:JP720952 TJ720952:TL720952 ADF720952:ADH720952 ANB720952:AND720952 AWX720952:AWZ720952 BGT720952:BGV720952 BQP720952:BQR720952 CAL720952:CAN720952 CKH720952:CKJ720952 CUD720952:CUF720952 DDZ720952:DEB720952 DNV720952:DNX720952 DXR720952:DXT720952 EHN720952:EHP720952 ERJ720952:ERL720952 FBF720952:FBH720952 FLB720952:FLD720952 FUX720952:FUZ720952 GET720952:GEV720952 GOP720952:GOR720952 GYL720952:GYN720952 HIH720952:HIJ720952 HSD720952:HSF720952 IBZ720952:ICB720952 ILV720952:ILX720952 IVR720952:IVT720952 JFN720952:JFP720952 JPJ720952:JPL720952 JZF720952:JZH720952 KJB720952:KJD720952 KSX720952:KSZ720952 LCT720952:LCV720952 LMP720952:LMR720952 LWL720952:LWN720952 MGH720952:MGJ720952 MQD720952:MQF720952 MZZ720952:NAB720952 NJV720952:NJX720952 NTR720952:NTT720952 ODN720952:ODP720952 ONJ720952:ONL720952 OXF720952:OXH720952 PHB720952:PHD720952 PQX720952:PQZ720952 QAT720952:QAV720952 QKP720952:QKR720952 QUL720952:QUN720952 REH720952:REJ720952 ROD720952:ROF720952 RXZ720952:RYB720952 SHV720952:SHX720952 SRR720952:SRT720952 TBN720952:TBP720952 TLJ720952:TLL720952 TVF720952:TVH720952 UFB720952:UFD720952 UOX720952:UOZ720952 UYT720952:UYV720952 VIP720952:VIR720952 VSL720952:VSN720952 WCH720952:WCJ720952 WMD720952:WMF720952 WVZ720952:WWB720952 O786488:Q786488 JN786488:JP786488 TJ786488:TL786488 ADF786488:ADH786488 ANB786488:AND786488 AWX786488:AWZ786488 BGT786488:BGV786488 BQP786488:BQR786488 CAL786488:CAN786488 CKH786488:CKJ786488 CUD786488:CUF786488 DDZ786488:DEB786488 DNV786488:DNX786488 DXR786488:DXT786488 EHN786488:EHP786488 ERJ786488:ERL786488 FBF786488:FBH786488 FLB786488:FLD786488 FUX786488:FUZ786488 GET786488:GEV786488 GOP786488:GOR786488 GYL786488:GYN786488 HIH786488:HIJ786488 HSD786488:HSF786488 IBZ786488:ICB786488 ILV786488:ILX786488 IVR786488:IVT786488 JFN786488:JFP786488 JPJ786488:JPL786488 JZF786488:JZH786488 KJB786488:KJD786488 KSX786488:KSZ786488 LCT786488:LCV786488 LMP786488:LMR786488 LWL786488:LWN786488 MGH786488:MGJ786488 MQD786488:MQF786488 MZZ786488:NAB786488 NJV786488:NJX786488 NTR786488:NTT786488 ODN786488:ODP786488 ONJ786488:ONL786488 OXF786488:OXH786488 PHB786488:PHD786488 PQX786488:PQZ786488 QAT786488:QAV786488 QKP786488:QKR786488 QUL786488:QUN786488 REH786488:REJ786488 ROD786488:ROF786488 RXZ786488:RYB786488 SHV786488:SHX786488 SRR786488:SRT786488 TBN786488:TBP786488 TLJ786488:TLL786488 TVF786488:TVH786488 UFB786488:UFD786488 UOX786488:UOZ786488 UYT786488:UYV786488 VIP786488:VIR786488 VSL786488:VSN786488 WCH786488:WCJ786488 WMD786488:WMF786488 WVZ786488:WWB786488 O852024:Q852024 JN852024:JP852024 TJ852024:TL852024 ADF852024:ADH852024 ANB852024:AND852024 AWX852024:AWZ852024 BGT852024:BGV852024 BQP852024:BQR852024 CAL852024:CAN852024 CKH852024:CKJ852024 CUD852024:CUF852024 DDZ852024:DEB852024 DNV852024:DNX852024 DXR852024:DXT852024 EHN852024:EHP852024 ERJ852024:ERL852024 FBF852024:FBH852024 FLB852024:FLD852024 FUX852024:FUZ852024 GET852024:GEV852024 GOP852024:GOR852024 GYL852024:GYN852024 HIH852024:HIJ852024 HSD852024:HSF852024 IBZ852024:ICB852024 ILV852024:ILX852024 IVR852024:IVT852024 JFN852024:JFP852024 JPJ852024:JPL852024 JZF852024:JZH852024 KJB852024:KJD852024 KSX852024:KSZ852024 LCT852024:LCV852024 LMP852024:LMR852024 LWL852024:LWN852024 MGH852024:MGJ852024 MQD852024:MQF852024 MZZ852024:NAB852024 NJV852024:NJX852024 NTR852024:NTT852024 ODN852024:ODP852024 ONJ852024:ONL852024 OXF852024:OXH852024 PHB852024:PHD852024 PQX852024:PQZ852024 QAT852024:QAV852024 QKP852024:QKR852024 QUL852024:QUN852024 REH852024:REJ852024 ROD852024:ROF852024 RXZ852024:RYB852024 SHV852024:SHX852024 SRR852024:SRT852024 TBN852024:TBP852024 TLJ852024:TLL852024 TVF852024:TVH852024 UFB852024:UFD852024 UOX852024:UOZ852024 UYT852024:UYV852024 VIP852024:VIR852024 VSL852024:VSN852024 WCH852024:WCJ852024 WMD852024:WMF852024 WVZ852024:WWB852024 O917560:Q917560 JN917560:JP917560 TJ917560:TL917560 ADF917560:ADH917560 ANB917560:AND917560 AWX917560:AWZ917560 BGT917560:BGV917560 BQP917560:BQR917560 CAL917560:CAN917560 CKH917560:CKJ917560 CUD917560:CUF917560 DDZ917560:DEB917560 DNV917560:DNX917560 DXR917560:DXT917560 EHN917560:EHP917560 ERJ917560:ERL917560 FBF917560:FBH917560 FLB917560:FLD917560 FUX917560:FUZ917560 GET917560:GEV917560 GOP917560:GOR917560 GYL917560:GYN917560 HIH917560:HIJ917560 HSD917560:HSF917560 IBZ917560:ICB917560 ILV917560:ILX917560 IVR917560:IVT917560 JFN917560:JFP917560 JPJ917560:JPL917560 JZF917560:JZH917560 KJB917560:KJD917560 KSX917560:KSZ917560 LCT917560:LCV917560 LMP917560:LMR917560 LWL917560:LWN917560 MGH917560:MGJ917560 MQD917560:MQF917560 MZZ917560:NAB917560 NJV917560:NJX917560 NTR917560:NTT917560 ODN917560:ODP917560 ONJ917560:ONL917560 OXF917560:OXH917560 PHB917560:PHD917560 PQX917560:PQZ917560 QAT917560:QAV917560 QKP917560:QKR917560 QUL917560:QUN917560 REH917560:REJ917560 ROD917560:ROF917560 RXZ917560:RYB917560 SHV917560:SHX917560 SRR917560:SRT917560 TBN917560:TBP917560 TLJ917560:TLL917560 TVF917560:TVH917560 UFB917560:UFD917560 UOX917560:UOZ917560 UYT917560:UYV917560 VIP917560:VIR917560 VSL917560:VSN917560 WCH917560:WCJ917560 WMD917560:WMF917560 WVZ917560:WWB917560 O983096:Q983096 JN983096:JP983096 TJ983096:TL983096 ADF983096:ADH983096 ANB983096:AND983096 AWX983096:AWZ983096 BGT983096:BGV983096 BQP983096:BQR983096 CAL983096:CAN983096 CKH983096:CKJ983096 CUD983096:CUF983096 DDZ983096:DEB983096 DNV983096:DNX983096 DXR983096:DXT983096 EHN983096:EHP983096 ERJ983096:ERL983096 FBF983096:FBH983096 FLB983096:FLD983096 FUX983096:FUZ983096 GET983096:GEV983096 GOP983096:GOR983096 GYL983096:GYN983096 HIH983096:HIJ983096 HSD983096:HSF983096 IBZ983096:ICB983096 ILV983096:ILX983096 IVR983096:IVT983096 JFN983096:JFP983096 JPJ983096:JPL983096 JZF983096:JZH983096 KJB983096:KJD983096 KSX983096:KSZ983096 LCT983096:LCV983096 LMP983096:LMR983096 LWL983096:LWN983096 MGH983096:MGJ983096 MQD983096:MQF983096 MZZ983096:NAB983096 NJV983096:NJX983096 NTR983096:NTT983096 ODN983096:ODP983096 ONJ983096:ONL983096 OXF983096:OXH983096 PHB983096:PHD983096 PQX983096:PQZ983096 QAT983096:QAV983096 QKP983096:QKR983096 QUL983096:QUN983096 REH983096:REJ983096 ROD983096:ROF983096 RXZ983096:RYB983096 SHV983096:SHX983096 SRR983096:SRT983096 TBN983096:TBP983096 TLJ983096:TLL983096 TVF983096:TVH983096 UFB983096:UFD983096 UOX983096:UOZ983096 UYT983096:UYV983096 VIP983096:VIR983096 VSL983096:VSN983096 WCH983096:WCJ983096 WMD983096:WMF983096 WVZ983096:WWB983096" xr:uid="{E4B4E793-1D5A-42AA-BA81-DF5D3EA1A571}">
      <formula1>"－,□,■"</formula1>
    </dataValidation>
    <dataValidation type="list" allowBlank="1" showInputMessage="1" showErrorMessage="1" sqref="R56:W56 JQ56:JV56 TM56:TR56 ADI56:ADN56 ANE56:ANJ56 AXA56:AXF56 BGW56:BHB56 BQS56:BQX56 CAO56:CAT56 CKK56:CKP56 CUG56:CUL56 DEC56:DEH56 DNY56:DOD56 DXU56:DXZ56 EHQ56:EHV56 ERM56:ERR56 FBI56:FBN56 FLE56:FLJ56 FVA56:FVF56 GEW56:GFB56 GOS56:GOX56 GYO56:GYT56 HIK56:HIP56 HSG56:HSL56 ICC56:ICH56 ILY56:IMD56 IVU56:IVZ56 JFQ56:JFV56 JPM56:JPR56 JZI56:JZN56 KJE56:KJJ56 KTA56:KTF56 LCW56:LDB56 LMS56:LMX56 LWO56:LWT56 MGK56:MGP56 MQG56:MQL56 NAC56:NAH56 NJY56:NKD56 NTU56:NTZ56 ODQ56:ODV56 ONM56:ONR56 OXI56:OXN56 PHE56:PHJ56 PRA56:PRF56 QAW56:QBB56 QKS56:QKX56 QUO56:QUT56 REK56:REP56 ROG56:ROL56 RYC56:RYH56 SHY56:SID56 SRU56:SRZ56 TBQ56:TBV56 TLM56:TLR56 TVI56:TVN56 UFE56:UFJ56 UPA56:UPF56 UYW56:UZB56 VIS56:VIX56 VSO56:VST56 WCK56:WCP56 WMG56:WML56 WWC56:WWH56 R65592:W65592 JQ65592:JV65592 TM65592:TR65592 ADI65592:ADN65592 ANE65592:ANJ65592 AXA65592:AXF65592 BGW65592:BHB65592 BQS65592:BQX65592 CAO65592:CAT65592 CKK65592:CKP65592 CUG65592:CUL65592 DEC65592:DEH65592 DNY65592:DOD65592 DXU65592:DXZ65592 EHQ65592:EHV65592 ERM65592:ERR65592 FBI65592:FBN65592 FLE65592:FLJ65592 FVA65592:FVF65592 GEW65592:GFB65592 GOS65592:GOX65592 GYO65592:GYT65592 HIK65592:HIP65592 HSG65592:HSL65592 ICC65592:ICH65592 ILY65592:IMD65592 IVU65592:IVZ65592 JFQ65592:JFV65592 JPM65592:JPR65592 JZI65592:JZN65592 KJE65592:KJJ65592 KTA65592:KTF65592 LCW65592:LDB65592 LMS65592:LMX65592 LWO65592:LWT65592 MGK65592:MGP65592 MQG65592:MQL65592 NAC65592:NAH65592 NJY65592:NKD65592 NTU65592:NTZ65592 ODQ65592:ODV65592 ONM65592:ONR65592 OXI65592:OXN65592 PHE65592:PHJ65592 PRA65592:PRF65592 QAW65592:QBB65592 QKS65592:QKX65592 QUO65592:QUT65592 REK65592:REP65592 ROG65592:ROL65592 RYC65592:RYH65592 SHY65592:SID65592 SRU65592:SRZ65592 TBQ65592:TBV65592 TLM65592:TLR65592 TVI65592:TVN65592 UFE65592:UFJ65592 UPA65592:UPF65592 UYW65592:UZB65592 VIS65592:VIX65592 VSO65592:VST65592 WCK65592:WCP65592 WMG65592:WML65592 WWC65592:WWH65592 R131128:W131128 JQ131128:JV131128 TM131128:TR131128 ADI131128:ADN131128 ANE131128:ANJ131128 AXA131128:AXF131128 BGW131128:BHB131128 BQS131128:BQX131128 CAO131128:CAT131128 CKK131128:CKP131128 CUG131128:CUL131128 DEC131128:DEH131128 DNY131128:DOD131128 DXU131128:DXZ131128 EHQ131128:EHV131128 ERM131128:ERR131128 FBI131128:FBN131128 FLE131128:FLJ131128 FVA131128:FVF131128 GEW131128:GFB131128 GOS131128:GOX131128 GYO131128:GYT131128 HIK131128:HIP131128 HSG131128:HSL131128 ICC131128:ICH131128 ILY131128:IMD131128 IVU131128:IVZ131128 JFQ131128:JFV131128 JPM131128:JPR131128 JZI131128:JZN131128 KJE131128:KJJ131128 KTA131128:KTF131128 LCW131128:LDB131128 LMS131128:LMX131128 LWO131128:LWT131128 MGK131128:MGP131128 MQG131128:MQL131128 NAC131128:NAH131128 NJY131128:NKD131128 NTU131128:NTZ131128 ODQ131128:ODV131128 ONM131128:ONR131128 OXI131128:OXN131128 PHE131128:PHJ131128 PRA131128:PRF131128 QAW131128:QBB131128 QKS131128:QKX131128 QUO131128:QUT131128 REK131128:REP131128 ROG131128:ROL131128 RYC131128:RYH131128 SHY131128:SID131128 SRU131128:SRZ131128 TBQ131128:TBV131128 TLM131128:TLR131128 TVI131128:TVN131128 UFE131128:UFJ131128 UPA131128:UPF131128 UYW131128:UZB131128 VIS131128:VIX131128 VSO131128:VST131128 WCK131128:WCP131128 WMG131128:WML131128 WWC131128:WWH131128 R196664:W196664 JQ196664:JV196664 TM196664:TR196664 ADI196664:ADN196664 ANE196664:ANJ196664 AXA196664:AXF196664 BGW196664:BHB196664 BQS196664:BQX196664 CAO196664:CAT196664 CKK196664:CKP196664 CUG196664:CUL196664 DEC196664:DEH196664 DNY196664:DOD196664 DXU196664:DXZ196664 EHQ196664:EHV196664 ERM196664:ERR196664 FBI196664:FBN196664 FLE196664:FLJ196664 FVA196664:FVF196664 GEW196664:GFB196664 GOS196664:GOX196664 GYO196664:GYT196664 HIK196664:HIP196664 HSG196664:HSL196664 ICC196664:ICH196664 ILY196664:IMD196664 IVU196664:IVZ196664 JFQ196664:JFV196664 JPM196664:JPR196664 JZI196664:JZN196664 KJE196664:KJJ196664 KTA196664:KTF196664 LCW196664:LDB196664 LMS196664:LMX196664 LWO196664:LWT196664 MGK196664:MGP196664 MQG196664:MQL196664 NAC196664:NAH196664 NJY196664:NKD196664 NTU196664:NTZ196664 ODQ196664:ODV196664 ONM196664:ONR196664 OXI196664:OXN196664 PHE196664:PHJ196664 PRA196664:PRF196664 QAW196664:QBB196664 QKS196664:QKX196664 QUO196664:QUT196664 REK196664:REP196664 ROG196664:ROL196664 RYC196664:RYH196664 SHY196664:SID196664 SRU196664:SRZ196664 TBQ196664:TBV196664 TLM196664:TLR196664 TVI196664:TVN196664 UFE196664:UFJ196664 UPA196664:UPF196664 UYW196664:UZB196664 VIS196664:VIX196664 VSO196664:VST196664 WCK196664:WCP196664 WMG196664:WML196664 WWC196664:WWH196664 R262200:W262200 JQ262200:JV262200 TM262200:TR262200 ADI262200:ADN262200 ANE262200:ANJ262200 AXA262200:AXF262200 BGW262200:BHB262200 BQS262200:BQX262200 CAO262200:CAT262200 CKK262200:CKP262200 CUG262200:CUL262200 DEC262200:DEH262200 DNY262200:DOD262200 DXU262200:DXZ262200 EHQ262200:EHV262200 ERM262200:ERR262200 FBI262200:FBN262200 FLE262200:FLJ262200 FVA262200:FVF262200 GEW262200:GFB262200 GOS262200:GOX262200 GYO262200:GYT262200 HIK262200:HIP262200 HSG262200:HSL262200 ICC262200:ICH262200 ILY262200:IMD262200 IVU262200:IVZ262200 JFQ262200:JFV262200 JPM262200:JPR262200 JZI262200:JZN262200 KJE262200:KJJ262200 KTA262200:KTF262200 LCW262200:LDB262200 LMS262200:LMX262200 LWO262200:LWT262200 MGK262200:MGP262200 MQG262200:MQL262200 NAC262200:NAH262200 NJY262200:NKD262200 NTU262200:NTZ262200 ODQ262200:ODV262200 ONM262200:ONR262200 OXI262200:OXN262200 PHE262200:PHJ262200 PRA262200:PRF262200 QAW262200:QBB262200 QKS262200:QKX262200 QUO262200:QUT262200 REK262200:REP262200 ROG262200:ROL262200 RYC262200:RYH262200 SHY262200:SID262200 SRU262200:SRZ262200 TBQ262200:TBV262200 TLM262200:TLR262200 TVI262200:TVN262200 UFE262200:UFJ262200 UPA262200:UPF262200 UYW262200:UZB262200 VIS262200:VIX262200 VSO262200:VST262200 WCK262200:WCP262200 WMG262200:WML262200 WWC262200:WWH262200 R327736:W327736 JQ327736:JV327736 TM327736:TR327736 ADI327736:ADN327736 ANE327736:ANJ327736 AXA327736:AXF327736 BGW327736:BHB327736 BQS327736:BQX327736 CAO327736:CAT327736 CKK327736:CKP327736 CUG327736:CUL327736 DEC327736:DEH327736 DNY327736:DOD327736 DXU327736:DXZ327736 EHQ327736:EHV327736 ERM327736:ERR327736 FBI327736:FBN327736 FLE327736:FLJ327736 FVA327736:FVF327736 GEW327736:GFB327736 GOS327736:GOX327736 GYO327736:GYT327736 HIK327736:HIP327736 HSG327736:HSL327736 ICC327736:ICH327736 ILY327736:IMD327736 IVU327736:IVZ327736 JFQ327736:JFV327736 JPM327736:JPR327736 JZI327736:JZN327736 KJE327736:KJJ327736 KTA327736:KTF327736 LCW327736:LDB327736 LMS327736:LMX327736 LWO327736:LWT327736 MGK327736:MGP327736 MQG327736:MQL327736 NAC327736:NAH327736 NJY327736:NKD327736 NTU327736:NTZ327736 ODQ327736:ODV327736 ONM327736:ONR327736 OXI327736:OXN327736 PHE327736:PHJ327736 PRA327736:PRF327736 QAW327736:QBB327736 QKS327736:QKX327736 QUO327736:QUT327736 REK327736:REP327736 ROG327736:ROL327736 RYC327736:RYH327736 SHY327736:SID327736 SRU327736:SRZ327736 TBQ327736:TBV327736 TLM327736:TLR327736 TVI327736:TVN327736 UFE327736:UFJ327736 UPA327736:UPF327736 UYW327736:UZB327736 VIS327736:VIX327736 VSO327736:VST327736 WCK327736:WCP327736 WMG327736:WML327736 WWC327736:WWH327736 R393272:W393272 JQ393272:JV393272 TM393272:TR393272 ADI393272:ADN393272 ANE393272:ANJ393272 AXA393272:AXF393272 BGW393272:BHB393272 BQS393272:BQX393272 CAO393272:CAT393272 CKK393272:CKP393272 CUG393272:CUL393272 DEC393272:DEH393272 DNY393272:DOD393272 DXU393272:DXZ393272 EHQ393272:EHV393272 ERM393272:ERR393272 FBI393272:FBN393272 FLE393272:FLJ393272 FVA393272:FVF393272 GEW393272:GFB393272 GOS393272:GOX393272 GYO393272:GYT393272 HIK393272:HIP393272 HSG393272:HSL393272 ICC393272:ICH393272 ILY393272:IMD393272 IVU393272:IVZ393272 JFQ393272:JFV393272 JPM393272:JPR393272 JZI393272:JZN393272 KJE393272:KJJ393272 KTA393272:KTF393272 LCW393272:LDB393272 LMS393272:LMX393272 LWO393272:LWT393272 MGK393272:MGP393272 MQG393272:MQL393272 NAC393272:NAH393272 NJY393272:NKD393272 NTU393272:NTZ393272 ODQ393272:ODV393272 ONM393272:ONR393272 OXI393272:OXN393272 PHE393272:PHJ393272 PRA393272:PRF393272 QAW393272:QBB393272 QKS393272:QKX393272 QUO393272:QUT393272 REK393272:REP393272 ROG393272:ROL393272 RYC393272:RYH393272 SHY393272:SID393272 SRU393272:SRZ393272 TBQ393272:TBV393272 TLM393272:TLR393272 TVI393272:TVN393272 UFE393272:UFJ393272 UPA393272:UPF393272 UYW393272:UZB393272 VIS393272:VIX393272 VSO393272:VST393272 WCK393272:WCP393272 WMG393272:WML393272 WWC393272:WWH393272 R458808:W458808 JQ458808:JV458808 TM458808:TR458808 ADI458808:ADN458808 ANE458808:ANJ458808 AXA458808:AXF458808 BGW458808:BHB458808 BQS458808:BQX458808 CAO458808:CAT458808 CKK458808:CKP458808 CUG458808:CUL458808 DEC458808:DEH458808 DNY458808:DOD458808 DXU458808:DXZ458808 EHQ458808:EHV458808 ERM458808:ERR458808 FBI458808:FBN458808 FLE458808:FLJ458808 FVA458808:FVF458808 GEW458808:GFB458808 GOS458808:GOX458808 GYO458808:GYT458808 HIK458808:HIP458808 HSG458808:HSL458808 ICC458808:ICH458808 ILY458808:IMD458808 IVU458808:IVZ458808 JFQ458808:JFV458808 JPM458808:JPR458808 JZI458808:JZN458808 KJE458808:KJJ458808 KTA458808:KTF458808 LCW458808:LDB458808 LMS458808:LMX458808 LWO458808:LWT458808 MGK458808:MGP458808 MQG458808:MQL458808 NAC458808:NAH458808 NJY458808:NKD458808 NTU458808:NTZ458808 ODQ458808:ODV458808 ONM458808:ONR458808 OXI458808:OXN458808 PHE458808:PHJ458808 PRA458808:PRF458808 QAW458808:QBB458808 QKS458808:QKX458808 QUO458808:QUT458808 REK458808:REP458808 ROG458808:ROL458808 RYC458808:RYH458808 SHY458808:SID458808 SRU458808:SRZ458808 TBQ458808:TBV458808 TLM458808:TLR458808 TVI458808:TVN458808 UFE458808:UFJ458808 UPA458808:UPF458808 UYW458808:UZB458808 VIS458808:VIX458808 VSO458808:VST458808 WCK458808:WCP458808 WMG458808:WML458808 WWC458808:WWH458808 R524344:W524344 JQ524344:JV524344 TM524344:TR524344 ADI524344:ADN524344 ANE524344:ANJ524344 AXA524344:AXF524344 BGW524344:BHB524344 BQS524344:BQX524344 CAO524344:CAT524344 CKK524344:CKP524344 CUG524344:CUL524344 DEC524344:DEH524344 DNY524344:DOD524344 DXU524344:DXZ524344 EHQ524344:EHV524344 ERM524344:ERR524344 FBI524344:FBN524344 FLE524344:FLJ524344 FVA524344:FVF524344 GEW524344:GFB524344 GOS524344:GOX524344 GYO524344:GYT524344 HIK524344:HIP524344 HSG524344:HSL524344 ICC524344:ICH524344 ILY524344:IMD524344 IVU524344:IVZ524344 JFQ524344:JFV524344 JPM524344:JPR524344 JZI524344:JZN524344 KJE524344:KJJ524344 KTA524344:KTF524344 LCW524344:LDB524344 LMS524344:LMX524344 LWO524344:LWT524344 MGK524344:MGP524344 MQG524344:MQL524344 NAC524344:NAH524344 NJY524344:NKD524344 NTU524344:NTZ524344 ODQ524344:ODV524344 ONM524344:ONR524344 OXI524344:OXN524344 PHE524344:PHJ524344 PRA524344:PRF524344 QAW524344:QBB524344 QKS524344:QKX524344 QUO524344:QUT524344 REK524344:REP524344 ROG524344:ROL524344 RYC524344:RYH524344 SHY524344:SID524344 SRU524344:SRZ524344 TBQ524344:TBV524344 TLM524344:TLR524344 TVI524344:TVN524344 UFE524344:UFJ524344 UPA524344:UPF524344 UYW524344:UZB524344 VIS524344:VIX524344 VSO524344:VST524344 WCK524344:WCP524344 WMG524344:WML524344 WWC524344:WWH524344 R589880:W589880 JQ589880:JV589880 TM589880:TR589880 ADI589880:ADN589880 ANE589880:ANJ589880 AXA589880:AXF589880 BGW589880:BHB589880 BQS589880:BQX589880 CAO589880:CAT589880 CKK589880:CKP589880 CUG589880:CUL589880 DEC589880:DEH589880 DNY589880:DOD589880 DXU589880:DXZ589880 EHQ589880:EHV589880 ERM589880:ERR589880 FBI589880:FBN589880 FLE589880:FLJ589880 FVA589880:FVF589880 GEW589880:GFB589880 GOS589880:GOX589880 GYO589880:GYT589880 HIK589880:HIP589880 HSG589880:HSL589880 ICC589880:ICH589880 ILY589880:IMD589880 IVU589880:IVZ589880 JFQ589880:JFV589880 JPM589880:JPR589880 JZI589880:JZN589880 KJE589880:KJJ589880 KTA589880:KTF589880 LCW589880:LDB589880 LMS589880:LMX589880 LWO589880:LWT589880 MGK589880:MGP589880 MQG589880:MQL589880 NAC589880:NAH589880 NJY589880:NKD589880 NTU589880:NTZ589880 ODQ589880:ODV589880 ONM589880:ONR589880 OXI589880:OXN589880 PHE589880:PHJ589880 PRA589880:PRF589880 QAW589880:QBB589880 QKS589880:QKX589880 QUO589880:QUT589880 REK589880:REP589880 ROG589880:ROL589880 RYC589880:RYH589880 SHY589880:SID589880 SRU589880:SRZ589880 TBQ589880:TBV589880 TLM589880:TLR589880 TVI589880:TVN589880 UFE589880:UFJ589880 UPA589880:UPF589880 UYW589880:UZB589880 VIS589880:VIX589880 VSO589880:VST589880 WCK589880:WCP589880 WMG589880:WML589880 WWC589880:WWH589880 R655416:W655416 JQ655416:JV655416 TM655416:TR655416 ADI655416:ADN655416 ANE655416:ANJ655416 AXA655416:AXF655416 BGW655416:BHB655416 BQS655416:BQX655416 CAO655416:CAT655416 CKK655416:CKP655416 CUG655416:CUL655416 DEC655416:DEH655416 DNY655416:DOD655416 DXU655416:DXZ655416 EHQ655416:EHV655416 ERM655416:ERR655416 FBI655416:FBN655416 FLE655416:FLJ655416 FVA655416:FVF655416 GEW655416:GFB655416 GOS655416:GOX655416 GYO655416:GYT655416 HIK655416:HIP655416 HSG655416:HSL655416 ICC655416:ICH655416 ILY655416:IMD655416 IVU655416:IVZ655416 JFQ655416:JFV655416 JPM655416:JPR655416 JZI655416:JZN655416 KJE655416:KJJ655416 KTA655416:KTF655416 LCW655416:LDB655416 LMS655416:LMX655416 LWO655416:LWT655416 MGK655416:MGP655416 MQG655416:MQL655416 NAC655416:NAH655416 NJY655416:NKD655416 NTU655416:NTZ655416 ODQ655416:ODV655416 ONM655416:ONR655416 OXI655416:OXN655416 PHE655416:PHJ655416 PRA655416:PRF655416 QAW655416:QBB655416 QKS655416:QKX655416 QUO655416:QUT655416 REK655416:REP655416 ROG655416:ROL655416 RYC655416:RYH655416 SHY655416:SID655416 SRU655416:SRZ655416 TBQ655416:TBV655416 TLM655416:TLR655416 TVI655416:TVN655416 UFE655416:UFJ655416 UPA655416:UPF655416 UYW655416:UZB655416 VIS655416:VIX655416 VSO655416:VST655416 WCK655416:WCP655416 WMG655416:WML655416 WWC655416:WWH655416 R720952:W720952 JQ720952:JV720952 TM720952:TR720952 ADI720952:ADN720952 ANE720952:ANJ720952 AXA720952:AXF720952 BGW720952:BHB720952 BQS720952:BQX720952 CAO720952:CAT720952 CKK720952:CKP720952 CUG720952:CUL720952 DEC720952:DEH720952 DNY720952:DOD720952 DXU720952:DXZ720952 EHQ720952:EHV720952 ERM720952:ERR720952 FBI720952:FBN720952 FLE720952:FLJ720952 FVA720952:FVF720952 GEW720952:GFB720952 GOS720952:GOX720952 GYO720952:GYT720952 HIK720952:HIP720952 HSG720952:HSL720952 ICC720952:ICH720952 ILY720952:IMD720952 IVU720952:IVZ720952 JFQ720952:JFV720952 JPM720952:JPR720952 JZI720952:JZN720952 KJE720952:KJJ720952 KTA720952:KTF720952 LCW720952:LDB720952 LMS720952:LMX720952 LWO720952:LWT720952 MGK720952:MGP720952 MQG720952:MQL720952 NAC720952:NAH720952 NJY720952:NKD720952 NTU720952:NTZ720952 ODQ720952:ODV720952 ONM720952:ONR720952 OXI720952:OXN720952 PHE720952:PHJ720952 PRA720952:PRF720952 QAW720952:QBB720952 QKS720952:QKX720952 QUO720952:QUT720952 REK720952:REP720952 ROG720952:ROL720952 RYC720952:RYH720952 SHY720952:SID720952 SRU720952:SRZ720952 TBQ720952:TBV720952 TLM720952:TLR720952 TVI720952:TVN720952 UFE720952:UFJ720952 UPA720952:UPF720952 UYW720952:UZB720952 VIS720952:VIX720952 VSO720952:VST720952 WCK720952:WCP720952 WMG720952:WML720952 WWC720952:WWH720952 R786488:W786488 JQ786488:JV786488 TM786488:TR786488 ADI786488:ADN786488 ANE786488:ANJ786488 AXA786488:AXF786488 BGW786488:BHB786488 BQS786488:BQX786488 CAO786488:CAT786488 CKK786488:CKP786488 CUG786488:CUL786488 DEC786488:DEH786488 DNY786488:DOD786488 DXU786488:DXZ786488 EHQ786488:EHV786488 ERM786488:ERR786488 FBI786488:FBN786488 FLE786488:FLJ786488 FVA786488:FVF786488 GEW786488:GFB786488 GOS786488:GOX786488 GYO786488:GYT786488 HIK786488:HIP786488 HSG786488:HSL786488 ICC786488:ICH786488 ILY786488:IMD786488 IVU786488:IVZ786488 JFQ786488:JFV786488 JPM786488:JPR786488 JZI786488:JZN786488 KJE786488:KJJ786488 KTA786488:KTF786488 LCW786488:LDB786488 LMS786488:LMX786488 LWO786488:LWT786488 MGK786488:MGP786488 MQG786488:MQL786488 NAC786488:NAH786488 NJY786488:NKD786488 NTU786488:NTZ786488 ODQ786488:ODV786488 ONM786488:ONR786488 OXI786488:OXN786488 PHE786488:PHJ786488 PRA786488:PRF786488 QAW786488:QBB786488 QKS786488:QKX786488 QUO786488:QUT786488 REK786488:REP786488 ROG786488:ROL786488 RYC786488:RYH786488 SHY786488:SID786488 SRU786488:SRZ786488 TBQ786488:TBV786488 TLM786488:TLR786488 TVI786488:TVN786488 UFE786488:UFJ786488 UPA786488:UPF786488 UYW786488:UZB786488 VIS786488:VIX786488 VSO786488:VST786488 WCK786488:WCP786488 WMG786488:WML786488 WWC786488:WWH786488 R852024:W852024 JQ852024:JV852024 TM852024:TR852024 ADI852024:ADN852024 ANE852024:ANJ852024 AXA852024:AXF852024 BGW852024:BHB852024 BQS852024:BQX852024 CAO852024:CAT852024 CKK852024:CKP852024 CUG852024:CUL852024 DEC852024:DEH852024 DNY852024:DOD852024 DXU852024:DXZ852024 EHQ852024:EHV852024 ERM852024:ERR852024 FBI852024:FBN852024 FLE852024:FLJ852024 FVA852024:FVF852024 GEW852024:GFB852024 GOS852024:GOX852024 GYO852024:GYT852024 HIK852024:HIP852024 HSG852024:HSL852024 ICC852024:ICH852024 ILY852024:IMD852024 IVU852024:IVZ852024 JFQ852024:JFV852024 JPM852024:JPR852024 JZI852024:JZN852024 KJE852024:KJJ852024 KTA852024:KTF852024 LCW852024:LDB852024 LMS852024:LMX852024 LWO852024:LWT852024 MGK852024:MGP852024 MQG852024:MQL852024 NAC852024:NAH852024 NJY852024:NKD852024 NTU852024:NTZ852024 ODQ852024:ODV852024 ONM852024:ONR852024 OXI852024:OXN852024 PHE852024:PHJ852024 PRA852024:PRF852024 QAW852024:QBB852024 QKS852024:QKX852024 QUO852024:QUT852024 REK852024:REP852024 ROG852024:ROL852024 RYC852024:RYH852024 SHY852024:SID852024 SRU852024:SRZ852024 TBQ852024:TBV852024 TLM852024:TLR852024 TVI852024:TVN852024 UFE852024:UFJ852024 UPA852024:UPF852024 UYW852024:UZB852024 VIS852024:VIX852024 VSO852024:VST852024 WCK852024:WCP852024 WMG852024:WML852024 WWC852024:WWH852024 R917560:W917560 JQ917560:JV917560 TM917560:TR917560 ADI917560:ADN917560 ANE917560:ANJ917560 AXA917560:AXF917560 BGW917560:BHB917560 BQS917560:BQX917560 CAO917560:CAT917560 CKK917560:CKP917560 CUG917560:CUL917560 DEC917560:DEH917560 DNY917560:DOD917560 DXU917560:DXZ917560 EHQ917560:EHV917560 ERM917560:ERR917560 FBI917560:FBN917560 FLE917560:FLJ917560 FVA917560:FVF917560 GEW917560:GFB917560 GOS917560:GOX917560 GYO917560:GYT917560 HIK917560:HIP917560 HSG917560:HSL917560 ICC917560:ICH917560 ILY917560:IMD917560 IVU917560:IVZ917560 JFQ917560:JFV917560 JPM917560:JPR917560 JZI917560:JZN917560 KJE917560:KJJ917560 KTA917560:KTF917560 LCW917560:LDB917560 LMS917560:LMX917560 LWO917560:LWT917560 MGK917560:MGP917560 MQG917560:MQL917560 NAC917560:NAH917560 NJY917560:NKD917560 NTU917560:NTZ917560 ODQ917560:ODV917560 ONM917560:ONR917560 OXI917560:OXN917560 PHE917560:PHJ917560 PRA917560:PRF917560 QAW917560:QBB917560 QKS917560:QKX917560 QUO917560:QUT917560 REK917560:REP917560 ROG917560:ROL917560 RYC917560:RYH917560 SHY917560:SID917560 SRU917560:SRZ917560 TBQ917560:TBV917560 TLM917560:TLR917560 TVI917560:TVN917560 UFE917560:UFJ917560 UPA917560:UPF917560 UYW917560:UZB917560 VIS917560:VIX917560 VSO917560:VST917560 WCK917560:WCP917560 WMG917560:WML917560 WWC917560:WWH917560 R983096:W983096 JQ983096:JV983096 TM983096:TR983096 ADI983096:ADN983096 ANE983096:ANJ983096 AXA983096:AXF983096 BGW983096:BHB983096 BQS983096:BQX983096 CAO983096:CAT983096 CKK983096:CKP983096 CUG983096:CUL983096 DEC983096:DEH983096 DNY983096:DOD983096 DXU983096:DXZ983096 EHQ983096:EHV983096 ERM983096:ERR983096 FBI983096:FBN983096 FLE983096:FLJ983096 FVA983096:FVF983096 GEW983096:GFB983096 GOS983096:GOX983096 GYO983096:GYT983096 HIK983096:HIP983096 HSG983096:HSL983096 ICC983096:ICH983096 ILY983096:IMD983096 IVU983096:IVZ983096 JFQ983096:JFV983096 JPM983096:JPR983096 JZI983096:JZN983096 KJE983096:KJJ983096 KTA983096:KTF983096 LCW983096:LDB983096 LMS983096:LMX983096 LWO983096:LWT983096 MGK983096:MGP983096 MQG983096:MQL983096 NAC983096:NAH983096 NJY983096:NKD983096 NTU983096:NTZ983096 ODQ983096:ODV983096 ONM983096:ONR983096 OXI983096:OXN983096 PHE983096:PHJ983096 PRA983096:PRF983096 QAW983096:QBB983096 QKS983096:QKX983096 QUO983096:QUT983096 REK983096:REP983096 ROG983096:ROL983096 RYC983096:RYH983096 SHY983096:SID983096 SRU983096:SRZ983096 TBQ983096:TBV983096 TLM983096:TLR983096 TVI983096:TVN983096 UFE983096:UFJ983096 UPA983096:UPF983096 UYW983096:UZB983096 VIS983096:VIX983096 VSO983096:VST983096 WCK983096:WCP983096 WMG983096:WML983096 WWC983096:WWH983096 R52:W54 JQ52:JV54 TM52:TR54 ADI52:ADN54 ANE52:ANJ54 AXA52:AXF54 BGW52:BHB54 BQS52:BQX54 CAO52:CAT54 CKK52:CKP54 CUG52:CUL54 DEC52:DEH54 DNY52:DOD54 DXU52:DXZ54 EHQ52:EHV54 ERM52:ERR54 FBI52:FBN54 FLE52:FLJ54 FVA52:FVF54 GEW52:GFB54 GOS52:GOX54 GYO52:GYT54 HIK52:HIP54 HSG52:HSL54 ICC52:ICH54 ILY52:IMD54 IVU52:IVZ54 JFQ52:JFV54 JPM52:JPR54 JZI52:JZN54 KJE52:KJJ54 KTA52:KTF54 LCW52:LDB54 LMS52:LMX54 LWO52:LWT54 MGK52:MGP54 MQG52:MQL54 NAC52:NAH54 NJY52:NKD54 NTU52:NTZ54 ODQ52:ODV54 ONM52:ONR54 OXI52:OXN54 PHE52:PHJ54 PRA52:PRF54 QAW52:QBB54 QKS52:QKX54 QUO52:QUT54 REK52:REP54 ROG52:ROL54 RYC52:RYH54 SHY52:SID54 SRU52:SRZ54 TBQ52:TBV54 TLM52:TLR54 TVI52:TVN54 UFE52:UFJ54 UPA52:UPF54 UYW52:UZB54 VIS52:VIX54 VSO52:VST54 WCK52:WCP54 WMG52:WML54 WWC52:WWH54 R65588:W65590 JQ65588:JV65590 TM65588:TR65590 ADI65588:ADN65590 ANE65588:ANJ65590 AXA65588:AXF65590 BGW65588:BHB65590 BQS65588:BQX65590 CAO65588:CAT65590 CKK65588:CKP65590 CUG65588:CUL65590 DEC65588:DEH65590 DNY65588:DOD65590 DXU65588:DXZ65590 EHQ65588:EHV65590 ERM65588:ERR65590 FBI65588:FBN65590 FLE65588:FLJ65590 FVA65588:FVF65590 GEW65588:GFB65590 GOS65588:GOX65590 GYO65588:GYT65590 HIK65588:HIP65590 HSG65588:HSL65590 ICC65588:ICH65590 ILY65588:IMD65590 IVU65588:IVZ65590 JFQ65588:JFV65590 JPM65588:JPR65590 JZI65588:JZN65590 KJE65588:KJJ65590 KTA65588:KTF65590 LCW65588:LDB65590 LMS65588:LMX65590 LWO65588:LWT65590 MGK65588:MGP65590 MQG65588:MQL65590 NAC65588:NAH65590 NJY65588:NKD65590 NTU65588:NTZ65590 ODQ65588:ODV65590 ONM65588:ONR65590 OXI65588:OXN65590 PHE65588:PHJ65590 PRA65588:PRF65590 QAW65588:QBB65590 QKS65588:QKX65590 QUO65588:QUT65590 REK65588:REP65590 ROG65588:ROL65590 RYC65588:RYH65590 SHY65588:SID65590 SRU65588:SRZ65590 TBQ65588:TBV65590 TLM65588:TLR65590 TVI65588:TVN65590 UFE65588:UFJ65590 UPA65588:UPF65590 UYW65588:UZB65590 VIS65588:VIX65590 VSO65588:VST65590 WCK65588:WCP65590 WMG65588:WML65590 WWC65588:WWH65590 R131124:W131126 JQ131124:JV131126 TM131124:TR131126 ADI131124:ADN131126 ANE131124:ANJ131126 AXA131124:AXF131126 BGW131124:BHB131126 BQS131124:BQX131126 CAO131124:CAT131126 CKK131124:CKP131126 CUG131124:CUL131126 DEC131124:DEH131126 DNY131124:DOD131126 DXU131124:DXZ131126 EHQ131124:EHV131126 ERM131124:ERR131126 FBI131124:FBN131126 FLE131124:FLJ131126 FVA131124:FVF131126 GEW131124:GFB131126 GOS131124:GOX131126 GYO131124:GYT131126 HIK131124:HIP131126 HSG131124:HSL131126 ICC131124:ICH131126 ILY131124:IMD131126 IVU131124:IVZ131126 JFQ131124:JFV131126 JPM131124:JPR131126 JZI131124:JZN131126 KJE131124:KJJ131126 KTA131124:KTF131126 LCW131124:LDB131126 LMS131124:LMX131126 LWO131124:LWT131126 MGK131124:MGP131126 MQG131124:MQL131126 NAC131124:NAH131126 NJY131124:NKD131126 NTU131124:NTZ131126 ODQ131124:ODV131126 ONM131124:ONR131126 OXI131124:OXN131126 PHE131124:PHJ131126 PRA131124:PRF131126 QAW131124:QBB131126 QKS131124:QKX131126 QUO131124:QUT131126 REK131124:REP131126 ROG131124:ROL131126 RYC131124:RYH131126 SHY131124:SID131126 SRU131124:SRZ131126 TBQ131124:TBV131126 TLM131124:TLR131126 TVI131124:TVN131126 UFE131124:UFJ131126 UPA131124:UPF131126 UYW131124:UZB131126 VIS131124:VIX131126 VSO131124:VST131126 WCK131124:WCP131126 WMG131124:WML131126 WWC131124:WWH131126 R196660:W196662 JQ196660:JV196662 TM196660:TR196662 ADI196660:ADN196662 ANE196660:ANJ196662 AXA196660:AXF196662 BGW196660:BHB196662 BQS196660:BQX196662 CAO196660:CAT196662 CKK196660:CKP196662 CUG196660:CUL196662 DEC196660:DEH196662 DNY196660:DOD196662 DXU196660:DXZ196662 EHQ196660:EHV196662 ERM196660:ERR196662 FBI196660:FBN196662 FLE196660:FLJ196662 FVA196660:FVF196662 GEW196660:GFB196662 GOS196660:GOX196662 GYO196660:GYT196662 HIK196660:HIP196662 HSG196660:HSL196662 ICC196660:ICH196662 ILY196660:IMD196662 IVU196660:IVZ196662 JFQ196660:JFV196662 JPM196660:JPR196662 JZI196660:JZN196662 KJE196660:KJJ196662 KTA196660:KTF196662 LCW196660:LDB196662 LMS196660:LMX196662 LWO196660:LWT196662 MGK196660:MGP196662 MQG196660:MQL196662 NAC196660:NAH196662 NJY196660:NKD196662 NTU196660:NTZ196662 ODQ196660:ODV196662 ONM196660:ONR196662 OXI196660:OXN196662 PHE196660:PHJ196662 PRA196660:PRF196662 QAW196660:QBB196662 QKS196660:QKX196662 QUO196660:QUT196662 REK196660:REP196662 ROG196660:ROL196662 RYC196660:RYH196662 SHY196660:SID196662 SRU196660:SRZ196662 TBQ196660:TBV196662 TLM196660:TLR196662 TVI196660:TVN196662 UFE196660:UFJ196662 UPA196660:UPF196662 UYW196660:UZB196662 VIS196660:VIX196662 VSO196660:VST196662 WCK196660:WCP196662 WMG196660:WML196662 WWC196660:WWH196662 R262196:W262198 JQ262196:JV262198 TM262196:TR262198 ADI262196:ADN262198 ANE262196:ANJ262198 AXA262196:AXF262198 BGW262196:BHB262198 BQS262196:BQX262198 CAO262196:CAT262198 CKK262196:CKP262198 CUG262196:CUL262198 DEC262196:DEH262198 DNY262196:DOD262198 DXU262196:DXZ262198 EHQ262196:EHV262198 ERM262196:ERR262198 FBI262196:FBN262198 FLE262196:FLJ262198 FVA262196:FVF262198 GEW262196:GFB262198 GOS262196:GOX262198 GYO262196:GYT262198 HIK262196:HIP262198 HSG262196:HSL262198 ICC262196:ICH262198 ILY262196:IMD262198 IVU262196:IVZ262198 JFQ262196:JFV262198 JPM262196:JPR262198 JZI262196:JZN262198 KJE262196:KJJ262198 KTA262196:KTF262198 LCW262196:LDB262198 LMS262196:LMX262198 LWO262196:LWT262198 MGK262196:MGP262198 MQG262196:MQL262198 NAC262196:NAH262198 NJY262196:NKD262198 NTU262196:NTZ262198 ODQ262196:ODV262198 ONM262196:ONR262198 OXI262196:OXN262198 PHE262196:PHJ262198 PRA262196:PRF262198 QAW262196:QBB262198 QKS262196:QKX262198 QUO262196:QUT262198 REK262196:REP262198 ROG262196:ROL262198 RYC262196:RYH262198 SHY262196:SID262198 SRU262196:SRZ262198 TBQ262196:TBV262198 TLM262196:TLR262198 TVI262196:TVN262198 UFE262196:UFJ262198 UPA262196:UPF262198 UYW262196:UZB262198 VIS262196:VIX262198 VSO262196:VST262198 WCK262196:WCP262198 WMG262196:WML262198 WWC262196:WWH262198 R327732:W327734 JQ327732:JV327734 TM327732:TR327734 ADI327732:ADN327734 ANE327732:ANJ327734 AXA327732:AXF327734 BGW327732:BHB327734 BQS327732:BQX327734 CAO327732:CAT327734 CKK327732:CKP327734 CUG327732:CUL327734 DEC327732:DEH327734 DNY327732:DOD327734 DXU327732:DXZ327734 EHQ327732:EHV327734 ERM327732:ERR327734 FBI327732:FBN327734 FLE327732:FLJ327734 FVA327732:FVF327734 GEW327732:GFB327734 GOS327732:GOX327734 GYO327732:GYT327734 HIK327732:HIP327734 HSG327732:HSL327734 ICC327732:ICH327734 ILY327732:IMD327734 IVU327732:IVZ327734 JFQ327732:JFV327734 JPM327732:JPR327734 JZI327732:JZN327734 KJE327732:KJJ327734 KTA327732:KTF327734 LCW327732:LDB327734 LMS327732:LMX327734 LWO327732:LWT327734 MGK327732:MGP327734 MQG327732:MQL327734 NAC327732:NAH327734 NJY327732:NKD327734 NTU327732:NTZ327734 ODQ327732:ODV327734 ONM327732:ONR327734 OXI327732:OXN327734 PHE327732:PHJ327734 PRA327732:PRF327734 QAW327732:QBB327734 QKS327732:QKX327734 QUO327732:QUT327734 REK327732:REP327734 ROG327732:ROL327734 RYC327732:RYH327734 SHY327732:SID327734 SRU327732:SRZ327734 TBQ327732:TBV327734 TLM327732:TLR327734 TVI327732:TVN327734 UFE327732:UFJ327734 UPA327732:UPF327734 UYW327732:UZB327734 VIS327732:VIX327734 VSO327732:VST327734 WCK327732:WCP327734 WMG327732:WML327734 WWC327732:WWH327734 R393268:W393270 JQ393268:JV393270 TM393268:TR393270 ADI393268:ADN393270 ANE393268:ANJ393270 AXA393268:AXF393270 BGW393268:BHB393270 BQS393268:BQX393270 CAO393268:CAT393270 CKK393268:CKP393270 CUG393268:CUL393270 DEC393268:DEH393270 DNY393268:DOD393270 DXU393268:DXZ393270 EHQ393268:EHV393270 ERM393268:ERR393270 FBI393268:FBN393270 FLE393268:FLJ393270 FVA393268:FVF393270 GEW393268:GFB393270 GOS393268:GOX393270 GYO393268:GYT393270 HIK393268:HIP393270 HSG393268:HSL393270 ICC393268:ICH393270 ILY393268:IMD393270 IVU393268:IVZ393270 JFQ393268:JFV393270 JPM393268:JPR393270 JZI393268:JZN393270 KJE393268:KJJ393270 KTA393268:KTF393270 LCW393268:LDB393270 LMS393268:LMX393270 LWO393268:LWT393270 MGK393268:MGP393270 MQG393268:MQL393270 NAC393268:NAH393270 NJY393268:NKD393270 NTU393268:NTZ393270 ODQ393268:ODV393270 ONM393268:ONR393270 OXI393268:OXN393270 PHE393268:PHJ393270 PRA393268:PRF393270 QAW393268:QBB393270 QKS393268:QKX393270 QUO393268:QUT393270 REK393268:REP393270 ROG393268:ROL393270 RYC393268:RYH393270 SHY393268:SID393270 SRU393268:SRZ393270 TBQ393268:TBV393270 TLM393268:TLR393270 TVI393268:TVN393270 UFE393268:UFJ393270 UPA393268:UPF393270 UYW393268:UZB393270 VIS393268:VIX393270 VSO393268:VST393270 WCK393268:WCP393270 WMG393268:WML393270 WWC393268:WWH393270 R458804:W458806 JQ458804:JV458806 TM458804:TR458806 ADI458804:ADN458806 ANE458804:ANJ458806 AXA458804:AXF458806 BGW458804:BHB458806 BQS458804:BQX458806 CAO458804:CAT458806 CKK458804:CKP458806 CUG458804:CUL458806 DEC458804:DEH458806 DNY458804:DOD458806 DXU458804:DXZ458806 EHQ458804:EHV458806 ERM458804:ERR458806 FBI458804:FBN458806 FLE458804:FLJ458806 FVA458804:FVF458806 GEW458804:GFB458806 GOS458804:GOX458806 GYO458804:GYT458806 HIK458804:HIP458806 HSG458804:HSL458806 ICC458804:ICH458806 ILY458804:IMD458806 IVU458804:IVZ458806 JFQ458804:JFV458806 JPM458804:JPR458806 JZI458804:JZN458806 KJE458804:KJJ458806 KTA458804:KTF458806 LCW458804:LDB458806 LMS458804:LMX458806 LWO458804:LWT458806 MGK458804:MGP458806 MQG458804:MQL458806 NAC458804:NAH458806 NJY458804:NKD458806 NTU458804:NTZ458806 ODQ458804:ODV458806 ONM458804:ONR458806 OXI458804:OXN458806 PHE458804:PHJ458806 PRA458804:PRF458806 QAW458804:QBB458806 QKS458804:QKX458806 QUO458804:QUT458806 REK458804:REP458806 ROG458804:ROL458806 RYC458804:RYH458806 SHY458804:SID458806 SRU458804:SRZ458806 TBQ458804:TBV458806 TLM458804:TLR458806 TVI458804:TVN458806 UFE458804:UFJ458806 UPA458804:UPF458806 UYW458804:UZB458806 VIS458804:VIX458806 VSO458804:VST458806 WCK458804:WCP458806 WMG458804:WML458806 WWC458804:WWH458806 R524340:W524342 JQ524340:JV524342 TM524340:TR524342 ADI524340:ADN524342 ANE524340:ANJ524342 AXA524340:AXF524342 BGW524340:BHB524342 BQS524340:BQX524342 CAO524340:CAT524342 CKK524340:CKP524342 CUG524340:CUL524342 DEC524340:DEH524342 DNY524340:DOD524342 DXU524340:DXZ524342 EHQ524340:EHV524342 ERM524340:ERR524342 FBI524340:FBN524342 FLE524340:FLJ524342 FVA524340:FVF524342 GEW524340:GFB524342 GOS524340:GOX524342 GYO524340:GYT524342 HIK524340:HIP524342 HSG524340:HSL524342 ICC524340:ICH524342 ILY524340:IMD524342 IVU524340:IVZ524342 JFQ524340:JFV524342 JPM524340:JPR524342 JZI524340:JZN524342 KJE524340:KJJ524342 KTA524340:KTF524342 LCW524340:LDB524342 LMS524340:LMX524342 LWO524340:LWT524342 MGK524340:MGP524342 MQG524340:MQL524342 NAC524340:NAH524342 NJY524340:NKD524342 NTU524340:NTZ524342 ODQ524340:ODV524342 ONM524340:ONR524342 OXI524340:OXN524342 PHE524340:PHJ524342 PRA524340:PRF524342 QAW524340:QBB524342 QKS524340:QKX524342 QUO524340:QUT524342 REK524340:REP524342 ROG524340:ROL524342 RYC524340:RYH524342 SHY524340:SID524342 SRU524340:SRZ524342 TBQ524340:TBV524342 TLM524340:TLR524342 TVI524340:TVN524342 UFE524340:UFJ524342 UPA524340:UPF524342 UYW524340:UZB524342 VIS524340:VIX524342 VSO524340:VST524342 WCK524340:WCP524342 WMG524340:WML524342 WWC524340:WWH524342 R589876:W589878 JQ589876:JV589878 TM589876:TR589878 ADI589876:ADN589878 ANE589876:ANJ589878 AXA589876:AXF589878 BGW589876:BHB589878 BQS589876:BQX589878 CAO589876:CAT589878 CKK589876:CKP589878 CUG589876:CUL589878 DEC589876:DEH589878 DNY589876:DOD589878 DXU589876:DXZ589878 EHQ589876:EHV589878 ERM589876:ERR589878 FBI589876:FBN589878 FLE589876:FLJ589878 FVA589876:FVF589878 GEW589876:GFB589878 GOS589876:GOX589878 GYO589876:GYT589878 HIK589876:HIP589878 HSG589876:HSL589878 ICC589876:ICH589878 ILY589876:IMD589878 IVU589876:IVZ589878 JFQ589876:JFV589878 JPM589876:JPR589878 JZI589876:JZN589878 KJE589876:KJJ589878 KTA589876:KTF589878 LCW589876:LDB589878 LMS589876:LMX589878 LWO589876:LWT589878 MGK589876:MGP589878 MQG589876:MQL589878 NAC589876:NAH589878 NJY589876:NKD589878 NTU589876:NTZ589878 ODQ589876:ODV589878 ONM589876:ONR589878 OXI589876:OXN589878 PHE589876:PHJ589878 PRA589876:PRF589878 QAW589876:QBB589878 QKS589876:QKX589878 QUO589876:QUT589878 REK589876:REP589878 ROG589876:ROL589878 RYC589876:RYH589878 SHY589876:SID589878 SRU589876:SRZ589878 TBQ589876:TBV589878 TLM589876:TLR589878 TVI589876:TVN589878 UFE589876:UFJ589878 UPA589876:UPF589878 UYW589876:UZB589878 VIS589876:VIX589878 VSO589876:VST589878 WCK589876:WCP589878 WMG589876:WML589878 WWC589876:WWH589878 R655412:W655414 JQ655412:JV655414 TM655412:TR655414 ADI655412:ADN655414 ANE655412:ANJ655414 AXA655412:AXF655414 BGW655412:BHB655414 BQS655412:BQX655414 CAO655412:CAT655414 CKK655412:CKP655414 CUG655412:CUL655414 DEC655412:DEH655414 DNY655412:DOD655414 DXU655412:DXZ655414 EHQ655412:EHV655414 ERM655412:ERR655414 FBI655412:FBN655414 FLE655412:FLJ655414 FVA655412:FVF655414 GEW655412:GFB655414 GOS655412:GOX655414 GYO655412:GYT655414 HIK655412:HIP655414 HSG655412:HSL655414 ICC655412:ICH655414 ILY655412:IMD655414 IVU655412:IVZ655414 JFQ655412:JFV655414 JPM655412:JPR655414 JZI655412:JZN655414 KJE655412:KJJ655414 KTA655412:KTF655414 LCW655412:LDB655414 LMS655412:LMX655414 LWO655412:LWT655414 MGK655412:MGP655414 MQG655412:MQL655414 NAC655412:NAH655414 NJY655412:NKD655414 NTU655412:NTZ655414 ODQ655412:ODV655414 ONM655412:ONR655414 OXI655412:OXN655414 PHE655412:PHJ655414 PRA655412:PRF655414 QAW655412:QBB655414 QKS655412:QKX655414 QUO655412:QUT655414 REK655412:REP655414 ROG655412:ROL655414 RYC655412:RYH655414 SHY655412:SID655414 SRU655412:SRZ655414 TBQ655412:TBV655414 TLM655412:TLR655414 TVI655412:TVN655414 UFE655412:UFJ655414 UPA655412:UPF655414 UYW655412:UZB655414 VIS655412:VIX655414 VSO655412:VST655414 WCK655412:WCP655414 WMG655412:WML655414 WWC655412:WWH655414 R720948:W720950 JQ720948:JV720950 TM720948:TR720950 ADI720948:ADN720950 ANE720948:ANJ720950 AXA720948:AXF720950 BGW720948:BHB720950 BQS720948:BQX720950 CAO720948:CAT720950 CKK720948:CKP720950 CUG720948:CUL720950 DEC720948:DEH720950 DNY720948:DOD720950 DXU720948:DXZ720950 EHQ720948:EHV720950 ERM720948:ERR720950 FBI720948:FBN720950 FLE720948:FLJ720950 FVA720948:FVF720950 GEW720948:GFB720950 GOS720948:GOX720950 GYO720948:GYT720950 HIK720948:HIP720950 HSG720948:HSL720950 ICC720948:ICH720950 ILY720948:IMD720950 IVU720948:IVZ720950 JFQ720948:JFV720950 JPM720948:JPR720950 JZI720948:JZN720950 KJE720948:KJJ720950 KTA720948:KTF720950 LCW720948:LDB720950 LMS720948:LMX720950 LWO720948:LWT720950 MGK720948:MGP720950 MQG720948:MQL720950 NAC720948:NAH720950 NJY720948:NKD720950 NTU720948:NTZ720950 ODQ720948:ODV720950 ONM720948:ONR720950 OXI720948:OXN720950 PHE720948:PHJ720950 PRA720948:PRF720950 QAW720948:QBB720950 QKS720948:QKX720950 QUO720948:QUT720950 REK720948:REP720950 ROG720948:ROL720950 RYC720948:RYH720950 SHY720948:SID720950 SRU720948:SRZ720950 TBQ720948:TBV720950 TLM720948:TLR720950 TVI720948:TVN720950 UFE720948:UFJ720950 UPA720948:UPF720950 UYW720948:UZB720950 VIS720948:VIX720950 VSO720948:VST720950 WCK720948:WCP720950 WMG720948:WML720950 WWC720948:WWH720950 R786484:W786486 JQ786484:JV786486 TM786484:TR786486 ADI786484:ADN786486 ANE786484:ANJ786486 AXA786484:AXF786486 BGW786484:BHB786486 BQS786484:BQX786486 CAO786484:CAT786486 CKK786484:CKP786486 CUG786484:CUL786486 DEC786484:DEH786486 DNY786484:DOD786486 DXU786484:DXZ786486 EHQ786484:EHV786486 ERM786484:ERR786486 FBI786484:FBN786486 FLE786484:FLJ786486 FVA786484:FVF786486 GEW786484:GFB786486 GOS786484:GOX786486 GYO786484:GYT786486 HIK786484:HIP786486 HSG786484:HSL786486 ICC786484:ICH786486 ILY786484:IMD786486 IVU786484:IVZ786486 JFQ786484:JFV786486 JPM786484:JPR786486 JZI786484:JZN786486 KJE786484:KJJ786486 KTA786484:KTF786486 LCW786484:LDB786486 LMS786484:LMX786486 LWO786484:LWT786486 MGK786484:MGP786486 MQG786484:MQL786486 NAC786484:NAH786486 NJY786484:NKD786486 NTU786484:NTZ786486 ODQ786484:ODV786486 ONM786484:ONR786486 OXI786484:OXN786486 PHE786484:PHJ786486 PRA786484:PRF786486 QAW786484:QBB786486 QKS786484:QKX786486 QUO786484:QUT786486 REK786484:REP786486 ROG786484:ROL786486 RYC786484:RYH786486 SHY786484:SID786486 SRU786484:SRZ786486 TBQ786484:TBV786486 TLM786484:TLR786486 TVI786484:TVN786486 UFE786484:UFJ786486 UPA786484:UPF786486 UYW786484:UZB786486 VIS786484:VIX786486 VSO786484:VST786486 WCK786484:WCP786486 WMG786484:WML786486 WWC786484:WWH786486 R852020:W852022 JQ852020:JV852022 TM852020:TR852022 ADI852020:ADN852022 ANE852020:ANJ852022 AXA852020:AXF852022 BGW852020:BHB852022 BQS852020:BQX852022 CAO852020:CAT852022 CKK852020:CKP852022 CUG852020:CUL852022 DEC852020:DEH852022 DNY852020:DOD852022 DXU852020:DXZ852022 EHQ852020:EHV852022 ERM852020:ERR852022 FBI852020:FBN852022 FLE852020:FLJ852022 FVA852020:FVF852022 GEW852020:GFB852022 GOS852020:GOX852022 GYO852020:GYT852022 HIK852020:HIP852022 HSG852020:HSL852022 ICC852020:ICH852022 ILY852020:IMD852022 IVU852020:IVZ852022 JFQ852020:JFV852022 JPM852020:JPR852022 JZI852020:JZN852022 KJE852020:KJJ852022 KTA852020:KTF852022 LCW852020:LDB852022 LMS852020:LMX852022 LWO852020:LWT852022 MGK852020:MGP852022 MQG852020:MQL852022 NAC852020:NAH852022 NJY852020:NKD852022 NTU852020:NTZ852022 ODQ852020:ODV852022 ONM852020:ONR852022 OXI852020:OXN852022 PHE852020:PHJ852022 PRA852020:PRF852022 QAW852020:QBB852022 QKS852020:QKX852022 QUO852020:QUT852022 REK852020:REP852022 ROG852020:ROL852022 RYC852020:RYH852022 SHY852020:SID852022 SRU852020:SRZ852022 TBQ852020:TBV852022 TLM852020:TLR852022 TVI852020:TVN852022 UFE852020:UFJ852022 UPA852020:UPF852022 UYW852020:UZB852022 VIS852020:VIX852022 VSO852020:VST852022 WCK852020:WCP852022 WMG852020:WML852022 WWC852020:WWH852022 R917556:W917558 JQ917556:JV917558 TM917556:TR917558 ADI917556:ADN917558 ANE917556:ANJ917558 AXA917556:AXF917558 BGW917556:BHB917558 BQS917556:BQX917558 CAO917556:CAT917558 CKK917556:CKP917558 CUG917556:CUL917558 DEC917556:DEH917558 DNY917556:DOD917558 DXU917556:DXZ917558 EHQ917556:EHV917558 ERM917556:ERR917558 FBI917556:FBN917558 FLE917556:FLJ917558 FVA917556:FVF917558 GEW917556:GFB917558 GOS917556:GOX917558 GYO917556:GYT917558 HIK917556:HIP917558 HSG917556:HSL917558 ICC917556:ICH917558 ILY917556:IMD917558 IVU917556:IVZ917558 JFQ917556:JFV917558 JPM917556:JPR917558 JZI917556:JZN917558 KJE917556:KJJ917558 KTA917556:KTF917558 LCW917556:LDB917558 LMS917556:LMX917558 LWO917556:LWT917558 MGK917556:MGP917558 MQG917556:MQL917558 NAC917556:NAH917558 NJY917556:NKD917558 NTU917556:NTZ917558 ODQ917556:ODV917558 ONM917556:ONR917558 OXI917556:OXN917558 PHE917556:PHJ917558 PRA917556:PRF917558 QAW917556:QBB917558 QKS917556:QKX917558 QUO917556:QUT917558 REK917556:REP917558 ROG917556:ROL917558 RYC917556:RYH917558 SHY917556:SID917558 SRU917556:SRZ917558 TBQ917556:TBV917558 TLM917556:TLR917558 TVI917556:TVN917558 UFE917556:UFJ917558 UPA917556:UPF917558 UYW917556:UZB917558 VIS917556:VIX917558 VSO917556:VST917558 WCK917556:WCP917558 WMG917556:WML917558 WWC917556:WWH917558 R983092:W983094 JQ983092:JV983094 TM983092:TR983094 ADI983092:ADN983094 ANE983092:ANJ983094 AXA983092:AXF983094 BGW983092:BHB983094 BQS983092:BQX983094 CAO983092:CAT983094 CKK983092:CKP983094 CUG983092:CUL983094 DEC983092:DEH983094 DNY983092:DOD983094 DXU983092:DXZ983094 EHQ983092:EHV983094 ERM983092:ERR983094 FBI983092:FBN983094 FLE983092:FLJ983094 FVA983092:FVF983094 GEW983092:GFB983094 GOS983092:GOX983094 GYO983092:GYT983094 HIK983092:HIP983094 HSG983092:HSL983094 ICC983092:ICH983094 ILY983092:IMD983094 IVU983092:IVZ983094 JFQ983092:JFV983094 JPM983092:JPR983094 JZI983092:JZN983094 KJE983092:KJJ983094 KTA983092:KTF983094 LCW983092:LDB983094 LMS983092:LMX983094 LWO983092:LWT983094 MGK983092:MGP983094 MQG983092:MQL983094 NAC983092:NAH983094 NJY983092:NKD983094 NTU983092:NTZ983094 ODQ983092:ODV983094 ONM983092:ONR983094 OXI983092:OXN983094 PHE983092:PHJ983094 PRA983092:PRF983094 QAW983092:QBB983094 QKS983092:QKX983094 QUO983092:QUT983094 REK983092:REP983094 ROG983092:ROL983094 RYC983092:RYH983094 SHY983092:SID983094 SRU983092:SRZ983094 TBQ983092:TBV983094 TLM983092:TLR983094 TVI983092:TVN983094 UFE983092:UFJ983094 UPA983092:UPF983094 UYW983092:UZB983094 VIS983092:VIX983094 VSO983092:VST983094 WCK983092:WCP983094 WMG983092:WML983094 WWC983092:WWH983094 AA65588:AF65590 JZ52:KB54 TV52:TX54 ADR52:ADT54 ANN52:ANP54 AXJ52:AXL54 BHF52:BHH54 BRB52:BRD54 CAX52:CAZ54 CKT52:CKV54 CUP52:CUR54 DEL52:DEN54 DOH52:DOJ54 DYD52:DYF54 EHZ52:EIB54 ERV52:ERX54 FBR52:FBT54 FLN52:FLP54 FVJ52:FVL54 GFF52:GFH54 GPB52:GPD54 GYX52:GYZ54 HIT52:HIV54 HSP52:HSR54 ICL52:ICN54 IMH52:IMJ54 IWD52:IWF54 JFZ52:JGB54 JPV52:JPX54 JZR52:JZT54 KJN52:KJP54 KTJ52:KTL54 LDF52:LDH54 LNB52:LND54 LWX52:LWZ54 MGT52:MGV54 MQP52:MQR54 NAL52:NAN54 NKH52:NKJ54 NUD52:NUF54 ODZ52:OEB54 ONV52:ONX54 OXR52:OXT54 PHN52:PHP54 PRJ52:PRL54 QBF52:QBH54 QLB52:QLD54 QUX52:QUZ54 RET52:REV54 ROP52:ROR54 RYL52:RYN54 SIH52:SIJ54 SSD52:SSF54 TBZ52:TCB54 TLV52:TLX54 TVR52:TVT54 UFN52:UFP54 UPJ52:UPL54 UZF52:UZH54 VJB52:VJD54 VSX52:VSZ54 WCT52:WCV54 WMP52:WMR54 WWL52:WWN54 AA131124:AF131126 JZ65588:KB65590 TV65588:TX65590 ADR65588:ADT65590 ANN65588:ANP65590 AXJ65588:AXL65590 BHF65588:BHH65590 BRB65588:BRD65590 CAX65588:CAZ65590 CKT65588:CKV65590 CUP65588:CUR65590 DEL65588:DEN65590 DOH65588:DOJ65590 DYD65588:DYF65590 EHZ65588:EIB65590 ERV65588:ERX65590 FBR65588:FBT65590 FLN65588:FLP65590 FVJ65588:FVL65590 GFF65588:GFH65590 GPB65588:GPD65590 GYX65588:GYZ65590 HIT65588:HIV65590 HSP65588:HSR65590 ICL65588:ICN65590 IMH65588:IMJ65590 IWD65588:IWF65590 JFZ65588:JGB65590 JPV65588:JPX65590 JZR65588:JZT65590 KJN65588:KJP65590 KTJ65588:KTL65590 LDF65588:LDH65590 LNB65588:LND65590 LWX65588:LWZ65590 MGT65588:MGV65590 MQP65588:MQR65590 NAL65588:NAN65590 NKH65588:NKJ65590 NUD65588:NUF65590 ODZ65588:OEB65590 ONV65588:ONX65590 OXR65588:OXT65590 PHN65588:PHP65590 PRJ65588:PRL65590 QBF65588:QBH65590 QLB65588:QLD65590 QUX65588:QUZ65590 RET65588:REV65590 ROP65588:ROR65590 RYL65588:RYN65590 SIH65588:SIJ65590 SSD65588:SSF65590 TBZ65588:TCB65590 TLV65588:TLX65590 TVR65588:TVT65590 UFN65588:UFP65590 UPJ65588:UPL65590 UZF65588:UZH65590 VJB65588:VJD65590 VSX65588:VSZ65590 WCT65588:WCV65590 WMP65588:WMR65590 WWL65588:WWN65590 AA196660:AF196662 JZ131124:KB131126 TV131124:TX131126 ADR131124:ADT131126 ANN131124:ANP131126 AXJ131124:AXL131126 BHF131124:BHH131126 BRB131124:BRD131126 CAX131124:CAZ131126 CKT131124:CKV131126 CUP131124:CUR131126 DEL131124:DEN131126 DOH131124:DOJ131126 DYD131124:DYF131126 EHZ131124:EIB131126 ERV131124:ERX131126 FBR131124:FBT131126 FLN131124:FLP131126 FVJ131124:FVL131126 GFF131124:GFH131126 GPB131124:GPD131126 GYX131124:GYZ131126 HIT131124:HIV131126 HSP131124:HSR131126 ICL131124:ICN131126 IMH131124:IMJ131126 IWD131124:IWF131126 JFZ131124:JGB131126 JPV131124:JPX131126 JZR131124:JZT131126 KJN131124:KJP131126 KTJ131124:KTL131126 LDF131124:LDH131126 LNB131124:LND131126 LWX131124:LWZ131126 MGT131124:MGV131126 MQP131124:MQR131126 NAL131124:NAN131126 NKH131124:NKJ131126 NUD131124:NUF131126 ODZ131124:OEB131126 ONV131124:ONX131126 OXR131124:OXT131126 PHN131124:PHP131126 PRJ131124:PRL131126 QBF131124:QBH131126 QLB131124:QLD131126 QUX131124:QUZ131126 RET131124:REV131126 ROP131124:ROR131126 RYL131124:RYN131126 SIH131124:SIJ131126 SSD131124:SSF131126 TBZ131124:TCB131126 TLV131124:TLX131126 TVR131124:TVT131126 UFN131124:UFP131126 UPJ131124:UPL131126 UZF131124:UZH131126 VJB131124:VJD131126 VSX131124:VSZ131126 WCT131124:WCV131126 WMP131124:WMR131126 WWL131124:WWN131126 AA262196:AF262198 JZ196660:KB196662 TV196660:TX196662 ADR196660:ADT196662 ANN196660:ANP196662 AXJ196660:AXL196662 BHF196660:BHH196662 BRB196660:BRD196662 CAX196660:CAZ196662 CKT196660:CKV196662 CUP196660:CUR196662 DEL196660:DEN196662 DOH196660:DOJ196662 DYD196660:DYF196662 EHZ196660:EIB196662 ERV196660:ERX196662 FBR196660:FBT196662 FLN196660:FLP196662 FVJ196660:FVL196662 GFF196660:GFH196662 GPB196660:GPD196662 GYX196660:GYZ196662 HIT196660:HIV196662 HSP196660:HSR196662 ICL196660:ICN196662 IMH196660:IMJ196662 IWD196660:IWF196662 JFZ196660:JGB196662 JPV196660:JPX196662 JZR196660:JZT196662 KJN196660:KJP196662 KTJ196660:KTL196662 LDF196660:LDH196662 LNB196660:LND196662 LWX196660:LWZ196662 MGT196660:MGV196662 MQP196660:MQR196662 NAL196660:NAN196662 NKH196660:NKJ196662 NUD196660:NUF196662 ODZ196660:OEB196662 ONV196660:ONX196662 OXR196660:OXT196662 PHN196660:PHP196662 PRJ196660:PRL196662 QBF196660:QBH196662 QLB196660:QLD196662 QUX196660:QUZ196662 RET196660:REV196662 ROP196660:ROR196662 RYL196660:RYN196662 SIH196660:SIJ196662 SSD196660:SSF196662 TBZ196660:TCB196662 TLV196660:TLX196662 TVR196660:TVT196662 UFN196660:UFP196662 UPJ196660:UPL196662 UZF196660:UZH196662 VJB196660:VJD196662 VSX196660:VSZ196662 WCT196660:WCV196662 WMP196660:WMR196662 WWL196660:WWN196662 AA327732:AF327734 JZ262196:KB262198 TV262196:TX262198 ADR262196:ADT262198 ANN262196:ANP262198 AXJ262196:AXL262198 BHF262196:BHH262198 BRB262196:BRD262198 CAX262196:CAZ262198 CKT262196:CKV262198 CUP262196:CUR262198 DEL262196:DEN262198 DOH262196:DOJ262198 DYD262196:DYF262198 EHZ262196:EIB262198 ERV262196:ERX262198 FBR262196:FBT262198 FLN262196:FLP262198 FVJ262196:FVL262198 GFF262196:GFH262198 GPB262196:GPD262198 GYX262196:GYZ262198 HIT262196:HIV262198 HSP262196:HSR262198 ICL262196:ICN262198 IMH262196:IMJ262198 IWD262196:IWF262198 JFZ262196:JGB262198 JPV262196:JPX262198 JZR262196:JZT262198 KJN262196:KJP262198 KTJ262196:KTL262198 LDF262196:LDH262198 LNB262196:LND262198 LWX262196:LWZ262198 MGT262196:MGV262198 MQP262196:MQR262198 NAL262196:NAN262198 NKH262196:NKJ262198 NUD262196:NUF262198 ODZ262196:OEB262198 ONV262196:ONX262198 OXR262196:OXT262198 PHN262196:PHP262198 PRJ262196:PRL262198 QBF262196:QBH262198 QLB262196:QLD262198 QUX262196:QUZ262198 RET262196:REV262198 ROP262196:ROR262198 RYL262196:RYN262198 SIH262196:SIJ262198 SSD262196:SSF262198 TBZ262196:TCB262198 TLV262196:TLX262198 TVR262196:TVT262198 UFN262196:UFP262198 UPJ262196:UPL262198 UZF262196:UZH262198 VJB262196:VJD262198 VSX262196:VSZ262198 WCT262196:WCV262198 WMP262196:WMR262198 WWL262196:WWN262198 AA393268:AF393270 JZ327732:KB327734 TV327732:TX327734 ADR327732:ADT327734 ANN327732:ANP327734 AXJ327732:AXL327734 BHF327732:BHH327734 BRB327732:BRD327734 CAX327732:CAZ327734 CKT327732:CKV327734 CUP327732:CUR327734 DEL327732:DEN327734 DOH327732:DOJ327734 DYD327732:DYF327734 EHZ327732:EIB327734 ERV327732:ERX327734 FBR327732:FBT327734 FLN327732:FLP327734 FVJ327732:FVL327734 GFF327732:GFH327734 GPB327732:GPD327734 GYX327732:GYZ327734 HIT327732:HIV327734 HSP327732:HSR327734 ICL327732:ICN327734 IMH327732:IMJ327734 IWD327732:IWF327734 JFZ327732:JGB327734 JPV327732:JPX327734 JZR327732:JZT327734 KJN327732:KJP327734 KTJ327732:KTL327734 LDF327732:LDH327734 LNB327732:LND327734 LWX327732:LWZ327734 MGT327732:MGV327734 MQP327732:MQR327734 NAL327732:NAN327734 NKH327732:NKJ327734 NUD327732:NUF327734 ODZ327732:OEB327734 ONV327732:ONX327734 OXR327732:OXT327734 PHN327732:PHP327734 PRJ327732:PRL327734 QBF327732:QBH327734 QLB327732:QLD327734 QUX327732:QUZ327734 RET327732:REV327734 ROP327732:ROR327734 RYL327732:RYN327734 SIH327732:SIJ327734 SSD327732:SSF327734 TBZ327732:TCB327734 TLV327732:TLX327734 TVR327732:TVT327734 UFN327732:UFP327734 UPJ327732:UPL327734 UZF327732:UZH327734 VJB327732:VJD327734 VSX327732:VSZ327734 WCT327732:WCV327734 WMP327732:WMR327734 WWL327732:WWN327734 AA458804:AF458806 JZ393268:KB393270 TV393268:TX393270 ADR393268:ADT393270 ANN393268:ANP393270 AXJ393268:AXL393270 BHF393268:BHH393270 BRB393268:BRD393270 CAX393268:CAZ393270 CKT393268:CKV393270 CUP393268:CUR393270 DEL393268:DEN393270 DOH393268:DOJ393270 DYD393268:DYF393270 EHZ393268:EIB393270 ERV393268:ERX393270 FBR393268:FBT393270 FLN393268:FLP393270 FVJ393268:FVL393270 GFF393268:GFH393270 GPB393268:GPD393270 GYX393268:GYZ393270 HIT393268:HIV393270 HSP393268:HSR393270 ICL393268:ICN393270 IMH393268:IMJ393270 IWD393268:IWF393270 JFZ393268:JGB393270 JPV393268:JPX393270 JZR393268:JZT393270 KJN393268:KJP393270 KTJ393268:KTL393270 LDF393268:LDH393270 LNB393268:LND393270 LWX393268:LWZ393270 MGT393268:MGV393270 MQP393268:MQR393270 NAL393268:NAN393270 NKH393268:NKJ393270 NUD393268:NUF393270 ODZ393268:OEB393270 ONV393268:ONX393270 OXR393268:OXT393270 PHN393268:PHP393270 PRJ393268:PRL393270 QBF393268:QBH393270 QLB393268:QLD393270 QUX393268:QUZ393270 RET393268:REV393270 ROP393268:ROR393270 RYL393268:RYN393270 SIH393268:SIJ393270 SSD393268:SSF393270 TBZ393268:TCB393270 TLV393268:TLX393270 TVR393268:TVT393270 UFN393268:UFP393270 UPJ393268:UPL393270 UZF393268:UZH393270 VJB393268:VJD393270 VSX393268:VSZ393270 WCT393268:WCV393270 WMP393268:WMR393270 WWL393268:WWN393270 AA524340:AF524342 JZ458804:KB458806 TV458804:TX458806 ADR458804:ADT458806 ANN458804:ANP458806 AXJ458804:AXL458806 BHF458804:BHH458806 BRB458804:BRD458806 CAX458804:CAZ458806 CKT458804:CKV458806 CUP458804:CUR458806 DEL458804:DEN458806 DOH458804:DOJ458806 DYD458804:DYF458806 EHZ458804:EIB458806 ERV458804:ERX458806 FBR458804:FBT458806 FLN458804:FLP458806 FVJ458804:FVL458806 GFF458804:GFH458806 GPB458804:GPD458806 GYX458804:GYZ458806 HIT458804:HIV458806 HSP458804:HSR458806 ICL458804:ICN458806 IMH458804:IMJ458806 IWD458804:IWF458806 JFZ458804:JGB458806 JPV458804:JPX458806 JZR458804:JZT458806 KJN458804:KJP458806 KTJ458804:KTL458806 LDF458804:LDH458806 LNB458804:LND458806 LWX458804:LWZ458806 MGT458804:MGV458806 MQP458804:MQR458806 NAL458804:NAN458806 NKH458804:NKJ458806 NUD458804:NUF458806 ODZ458804:OEB458806 ONV458804:ONX458806 OXR458804:OXT458806 PHN458804:PHP458806 PRJ458804:PRL458806 QBF458804:QBH458806 QLB458804:QLD458806 QUX458804:QUZ458806 RET458804:REV458806 ROP458804:ROR458806 RYL458804:RYN458806 SIH458804:SIJ458806 SSD458804:SSF458806 TBZ458804:TCB458806 TLV458804:TLX458806 TVR458804:TVT458806 UFN458804:UFP458806 UPJ458804:UPL458806 UZF458804:UZH458806 VJB458804:VJD458806 VSX458804:VSZ458806 WCT458804:WCV458806 WMP458804:WMR458806 WWL458804:WWN458806 AA589876:AF589878 JZ524340:KB524342 TV524340:TX524342 ADR524340:ADT524342 ANN524340:ANP524342 AXJ524340:AXL524342 BHF524340:BHH524342 BRB524340:BRD524342 CAX524340:CAZ524342 CKT524340:CKV524342 CUP524340:CUR524342 DEL524340:DEN524342 DOH524340:DOJ524342 DYD524340:DYF524342 EHZ524340:EIB524342 ERV524340:ERX524342 FBR524340:FBT524342 FLN524340:FLP524342 FVJ524340:FVL524342 GFF524340:GFH524342 GPB524340:GPD524342 GYX524340:GYZ524342 HIT524340:HIV524342 HSP524340:HSR524342 ICL524340:ICN524342 IMH524340:IMJ524342 IWD524340:IWF524342 JFZ524340:JGB524342 JPV524340:JPX524342 JZR524340:JZT524342 KJN524340:KJP524342 KTJ524340:KTL524342 LDF524340:LDH524342 LNB524340:LND524342 LWX524340:LWZ524342 MGT524340:MGV524342 MQP524340:MQR524342 NAL524340:NAN524342 NKH524340:NKJ524342 NUD524340:NUF524342 ODZ524340:OEB524342 ONV524340:ONX524342 OXR524340:OXT524342 PHN524340:PHP524342 PRJ524340:PRL524342 QBF524340:QBH524342 QLB524340:QLD524342 QUX524340:QUZ524342 RET524340:REV524342 ROP524340:ROR524342 RYL524340:RYN524342 SIH524340:SIJ524342 SSD524340:SSF524342 TBZ524340:TCB524342 TLV524340:TLX524342 TVR524340:TVT524342 UFN524340:UFP524342 UPJ524340:UPL524342 UZF524340:UZH524342 VJB524340:VJD524342 VSX524340:VSZ524342 WCT524340:WCV524342 WMP524340:WMR524342 WWL524340:WWN524342 AA655412:AF655414 JZ589876:KB589878 TV589876:TX589878 ADR589876:ADT589878 ANN589876:ANP589878 AXJ589876:AXL589878 BHF589876:BHH589878 BRB589876:BRD589878 CAX589876:CAZ589878 CKT589876:CKV589878 CUP589876:CUR589878 DEL589876:DEN589878 DOH589876:DOJ589878 DYD589876:DYF589878 EHZ589876:EIB589878 ERV589876:ERX589878 FBR589876:FBT589878 FLN589876:FLP589878 FVJ589876:FVL589878 GFF589876:GFH589878 GPB589876:GPD589878 GYX589876:GYZ589878 HIT589876:HIV589878 HSP589876:HSR589878 ICL589876:ICN589878 IMH589876:IMJ589878 IWD589876:IWF589878 JFZ589876:JGB589878 JPV589876:JPX589878 JZR589876:JZT589878 KJN589876:KJP589878 KTJ589876:KTL589878 LDF589876:LDH589878 LNB589876:LND589878 LWX589876:LWZ589878 MGT589876:MGV589878 MQP589876:MQR589878 NAL589876:NAN589878 NKH589876:NKJ589878 NUD589876:NUF589878 ODZ589876:OEB589878 ONV589876:ONX589878 OXR589876:OXT589878 PHN589876:PHP589878 PRJ589876:PRL589878 QBF589876:QBH589878 QLB589876:QLD589878 QUX589876:QUZ589878 RET589876:REV589878 ROP589876:ROR589878 RYL589876:RYN589878 SIH589876:SIJ589878 SSD589876:SSF589878 TBZ589876:TCB589878 TLV589876:TLX589878 TVR589876:TVT589878 UFN589876:UFP589878 UPJ589876:UPL589878 UZF589876:UZH589878 VJB589876:VJD589878 VSX589876:VSZ589878 WCT589876:WCV589878 WMP589876:WMR589878 WWL589876:WWN589878 AA720948:AF720950 JZ655412:KB655414 TV655412:TX655414 ADR655412:ADT655414 ANN655412:ANP655414 AXJ655412:AXL655414 BHF655412:BHH655414 BRB655412:BRD655414 CAX655412:CAZ655414 CKT655412:CKV655414 CUP655412:CUR655414 DEL655412:DEN655414 DOH655412:DOJ655414 DYD655412:DYF655414 EHZ655412:EIB655414 ERV655412:ERX655414 FBR655412:FBT655414 FLN655412:FLP655414 FVJ655412:FVL655414 GFF655412:GFH655414 GPB655412:GPD655414 GYX655412:GYZ655414 HIT655412:HIV655414 HSP655412:HSR655414 ICL655412:ICN655414 IMH655412:IMJ655414 IWD655412:IWF655414 JFZ655412:JGB655414 JPV655412:JPX655414 JZR655412:JZT655414 KJN655412:KJP655414 KTJ655412:KTL655414 LDF655412:LDH655414 LNB655412:LND655414 LWX655412:LWZ655414 MGT655412:MGV655414 MQP655412:MQR655414 NAL655412:NAN655414 NKH655412:NKJ655414 NUD655412:NUF655414 ODZ655412:OEB655414 ONV655412:ONX655414 OXR655412:OXT655414 PHN655412:PHP655414 PRJ655412:PRL655414 QBF655412:QBH655414 QLB655412:QLD655414 QUX655412:QUZ655414 RET655412:REV655414 ROP655412:ROR655414 RYL655412:RYN655414 SIH655412:SIJ655414 SSD655412:SSF655414 TBZ655412:TCB655414 TLV655412:TLX655414 TVR655412:TVT655414 UFN655412:UFP655414 UPJ655412:UPL655414 UZF655412:UZH655414 VJB655412:VJD655414 VSX655412:VSZ655414 WCT655412:WCV655414 WMP655412:WMR655414 WWL655412:WWN655414 AA786484:AF786486 JZ720948:KB720950 TV720948:TX720950 ADR720948:ADT720950 ANN720948:ANP720950 AXJ720948:AXL720950 BHF720948:BHH720950 BRB720948:BRD720950 CAX720948:CAZ720950 CKT720948:CKV720950 CUP720948:CUR720950 DEL720948:DEN720950 DOH720948:DOJ720950 DYD720948:DYF720950 EHZ720948:EIB720950 ERV720948:ERX720950 FBR720948:FBT720950 FLN720948:FLP720950 FVJ720948:FVL720950 GFF720948:GFH720950 GPB720948:GPD720950 GYX720948:GYZ720950 HIT720948:HIV720950 HSP720948:HSR720950 ICL720948:ICN720950 IMH720948:IMJ720950 IWD720948:IWF720950 JFZ720948:JGB720950 JPV720948:JPX720950 JZR720948:JZT720950 KJN720948:KJP720950 KTJ720948:KTL720950 LDF720948:LDH720950 LNB720948:LND720950 LWX720948:LWZ720950 MGT720948:MGV720950 MQP720948:MQR720950 NAL720948:NAN720950 NKH720948:NKJ720950 NUD720948:NUF720950 ODZ720948:OEB720950 ONV720948:ONX720950 OXR720948:OXT720950 PHN720948:PHP720950 PRJ720948:PRL720950 QBF720948:QBH720950 QLB720948:QLD720950 QUX720948:QUZ720950 RET720948:REV720950 ROP720948:ROR720950 RYL720948:RYN720950 SIH720948:SIJ720950 SSD720948:SSF720950 TBZ720948:TCB720950 TLV720948:TLX720950 TVR720948:TVT720950 UFN720948:UFP720950 UPJ720948:UPL720950 UZF720948:UZH720950 VJB720948:VJD720950 VSX720948:VSZ720950 WCT720948:WCV720950 WMP720948:WMR720950 WWL720948:WWN720950 AA852020:AF852022 JZ786484:KB786486 TV786484:TX786486 ADR786484:ADT786486 ANN786484:ANP786486 AXJ786484:AXL786486 BHF786484:BHH786486 BRB786484:BRD786486 CAX786484:CAZ786486 CKT786484:CKV786486 CUP786484:CUR786486 DEL786484:DEN786486 DOH786484:DOJ786486 DYD786484:DYF786486 EHZ786484:EIB786486 ERV786484:ERX786486 FBR786484:FBT786486 FLN786484:FLP786486 FVJ786484:FVL786486 GFF786484:GFH786486 GPB786484:GPD786486 GYX786484:GYZ786486 HIT786484:HIV786486 HSP786484:HSR786486 ICL786484:ICN786486 IMH786484:IMJ786486 IWD786484:IWF786486 JFZ786484:JGB786486 JPV786484:JPX786486 JZR786484:JZT786486 KJN786484:KJP786486 KTJ786484:KTL786486 LDF786484:LDH786486 LNB786484:LND786486 LWX786484:LWZ786486 MGT786484:MGV786486 MQP786484:MQR786486 NAL786484:NAN786486 NKH786484:NKJ786486 NUD786484:NUF786486 ODZ786484:OEB786486 ONV786484:ONX786486 OXR786484:OXT786486 PHN786484:PHP786486 PRJ786484:PRL786486 QBF786484:QBH786486 QLB786484:QLD786486 QUX786484:QUZ786486 RET786484:REV786486 ROP786484:ROR786486 RYL786484:RYN786486 SIH786484:SIJ786486 SSD786484:SSF786486 TBZ786484:TCB786486 TLV786484:TLX786486 TVR786484:TVT786486 UFN786484:UFP786486 UPJ786484:UPL786486 UZF786484:UZH786486 VJB786484:VJD786486 VSX786484:VSZ786486 WCT786484:WCV786486 WMP786484:WMR786486 WWL786484:WWN786486 AA917556:AF917558 JZ852020:KB852022 TV852020:TX852022 ADR852020:ADT852022 ANN852020:ANP852022 AXJ852020:AXL852022 BHF852020:BHH852022 BRB852020:BRD852022 CAX852020:CAZ852022 CKT852020:CKV852022 CUP852020:CUR852022 DEL852020:DEN852022 DOH852020:DOJ852022 DYD852020:DYF852022 EHZ852020:EIB852022 ERV852020:ERX852022 FBR852020:FBT852022 FLN852020:FLP852022 FVJ852020:FVL852022 GFF852020:GFH852022 GPB852020:GPD852022 GYX852020:GYZ852022 HIT852020:HIV852022 HSP852020:HSR852022 ICL852020:ICN852022 IMH852020:IMJ852022 IWD852020:IWF852022 JFZ852020:JGB852022 JPV852020:JPX852022 JZR852020:JZT852022 KJN852020:KJP852022 KTJ852020:KTL852022 LDF852020:LDH852022 LNB852020:LND852022 LWX852020:LWZ852022 MGT852020:MGV852022 MQP852020:MQR852022 NAL852020:NAN852022 NKH852020:NKJ852022 NUD852020:NUF852022 ODZ852020:OEB852022 ONV852020:ONX852022 OXR852020:OXT852022 PHN852020:PHP852022 PRJ852020:PRL852022 QBF852020:QBH852022 QLB852020:QLD852022 QUX852020:QUZ852022 RET852020:REV852022 ROP852020:ROR852022 RYL852020:RYN852022 SIH852020:SIJ852022 SSD852020:SSF852022 TBZ852020:TCB852022 TLV852020:TLX852022 TVR852020:TVT852022 UFN852020:UFP852022 UPJ852020:UPL852022 UZF852020:UZH852022 VJB852020:VJD852022 VSX852020:VSZ852022 WCT852020:WCV852022 WMP852020:WMR852022 WWL852020:WWN852022 AA983092:AF983094 JZ917556:KB917558 TV917556:TX917558 ADR917556:ADT917558 ANN917556:ANP917558 AXJ917556:AXL917558 BHF917556:BHH917558 BRB917556:BRD917558 CAX917556:CAZ917558 CKT917556:CKV917558 CUP917556:CUR917558 DEL917556:DEN917558 DOH917556:DOJ917558 DYD917556:DYF917558 EHZ917556:EIB917558 ERV917556:ERX917558 FBR917556:FBT917558 FLN917556:FLP917558 FVJ917556:FVL917558 GFF917556:GFH917558 GPB917556:GPD917558 GYX917556:GYZ917558 HIT917556:HIV917558 HSP917556:HSR917558 ICL917556:ICN917558 IMH917556:IMJ917558 IWD917556:IWF917558 JFZ917556:JGB917558 JPV917556:JPX917558 JZR917556:JZT917558 KJN917556:KJP917558 KTJ917556:KTL917558 LDF917556:LDH917558 LNB917556:LND917558 LWX917556:LWZ917558 MGT917556:MGV917558 MQP917556:MQR917558 NAL917556:NAN917558 NKH917556:NKJ917558 NUD917556:NUF917558 ODZ917556:OEB917558 ONV917556:ONX917558 OXR917556:OXT917558 PHN917556:PHP917558 PRJ917556:PRL917558 QBF917556:QBH917558 QLB917556:QLD917558 QUX917556:QUZ917558 RET917556:REV917558 ROP917556:ROR917558 RYL917556:RYN917558 SIH917556:SIJ917558 SSD917556:SSF917558 TBZ917556:TCB917558 TLV917556:TLX917558 TVR917556:TVT917558 UFN917556:UFP917558 UPJ917556:UPL917558 UZF917556:UZH917558 VJB917556:VJD917558 VSX917556:VSZ917558 WCT917556:WCV917558 WMP917556:WMR917558 WWL917556:WWN917558 AA56:AF56 JZ983092:KB983094 TV983092:TX983094 ADR983092:ADT983094 ANN983092:ANP983094 AXJ983092:AXL983094 BHF983092:BHH983094 BRB983092:BRD983094 CAX983092:CAZ983094 CKT983092:CKV983094 CUP983092:CUR983094 DEL983092:DEN983094 DOH983092:DOJ983094 DYD983092:DYF983094 EHZ983092:EIB983094 ERV983092:ERX983094 FBR983092:FBT983094 FLN983092:FLP983094 FVJ983092:FVL983094 GFF983092:GFH983094 GPB983092:GPD983094 GYX983092:GYZ983094 HIT983092:HIV983094 HSP983092:HSR983094 ICL983092:ICN983094 IMH983092:IMJ983094 IWD983092:IWF983094 JFZ983092:JGB983094 JPV983092:JPX983094 JZR983092:JZT983094 KJN983092:KJP983094 KTJ983092:KTL983094 LDF983092:LDH983094 LNB983092:LND983094 LWX983092:LWZ983094 MGT983092:MGV983094 MQP983092:MQR983094 NAL983092:NAN983094 NKH983092:NKJ983094 NUD983092:NUF983094 ODZ983092:OEB983094 ONV983092:ONX983094 OXR983092:OXT983094 PHN983092:PHP983094 PRJ983092:PRL983094 QBF983092:QBH983094 QLB983092:QLD983094 QUX983092:QUZ983094 RET983092:REV983094 ROP983092:ROR983094 RYL983092:RYN983094 SIH983092:SIJ983094 SSD983092:SSF983094 TBZ983092:TCB983094 TLV983092:TLX983094 TVR983092:TVT983094 UFN983092:UFP983094 UPJ983092:UPL983094 UZF983092:UZH983094 VJB983092:VJD983094 VSX983092:VSZ983094 WCT983092:WCV983094 WMP983092:WMR983094 WWL983092:WWN983094 AA65592:AF65592 JZ56:KB56 TV56:TX56 ADR56:ADT56 ANN56:ANP56 AXJ56:AXL56 BHF56:BHH56 BRB56:BRD56 CAX56:CAZ56 CKT56:CKV56 CUP56:CUR56 DEL56:DEN56 DOH56:DOJ56 DYD56:DYF56 EHZ56:EIB56 ERV56:ERX56 FBR56:FBT56 FLN56:FLP56 FVJ56:FVL56 GFF56:GFH56 GPB56:GPD56 GYX56:GYZ56 HIT56:HIV56 HSP56:HSR56 ICL56:ICN56 IMH56:IMJ56 IWD56:IWF56 JFZ56:JGB56 JPV56:JPX56 JZR56:JZT56 KJN56:KJP56 KTJ56:KTL56 LDF56:LDH56 LNB56:LND56 LWX56:LWZ56 MGT56:MGV56 MQP56:MQR56 NAL56:NAN56 NKH56:NKJ56 NUD56:NUF56 ODZ56:OEB56 ONV56:ONX56 OXR56:OXT56 PHN56:PHP56 PRJ56:PRL56 QBF56:QBH56 QLB56:QLD56 QUX56:QUZ56 RET56:REV56 ROP56:ROR56 RYL56:RYN56 SIH56:SIJ56 SSD56:SSF56 TBZ56:TCB56 TLV56:TLX56 TVR56:TVT56 UFN56:UFP56 UPJ56:UPL56 UZF56:UZH56 VJB56:VJD56 VSX56:VSZ56 WCT56:WCV56 WMP56:WMR56 WWL56:WWN56 AA131128:AF131128 JZ65592:KB65592 TV65592:TX65592 ADR65592:ADT65592 ANN65592:ANP65592 AXJ65592:AXL65592 BHF65592:BHH65592 BRB65592:BRD65592 CAX65592:CAZ65592 CKT65592:CKV65592 CUP65592:CUR65592 DEL65592:DEN65592 DOH65592:DOJ65592 DYD65592:DYF65592 EHZ65592:EIB65592 ERV65592:ERX65592 FBR65592:FBT65592 FLN65592:FLP65592 FVJ65592:FVL65592 GFF65592:GFH65592 GPB65592:GPD65592 GYX65592:GYZ65592 HIT65592:HIV65592 HSP65592:HSR65592 ICL65592:ICN65592 IMH65592:IMJ65592 IWD65592:IWF65592 JFZ65592:JGB65592 JPV65592:JPX65592 JZR65592:JZT65592 KJN65592:KJP65592 KTJ65592:KTL65592 LDF65592:LDH65592 LNB65592:LND65592 LWX65592:LWZ65592 MGT65592:MGV65592 MQP65592:MQR65592 NAL65592:NAN65592 NKH65592:NKJ65592 NUD65592:NUF65592 ODZ65592:OEB65592 ONV65592:ONX65592 OXR65592:OXT65592 PHN65592:PHP65592 PRJ65592:PRL65592 QBF65592:QBH65592 QLB65592:QLD65592 QUX65592:QUZ65592 RET65592:REV65592 ROP65592:ROR65592 RYL65592:RYN65592 SIH65592:SIJ65592 SSD65592:SSF65592 TBZ65592:TCB65592 TLV65592:TLX65592 TVR65592:TVT65592 UFN65592:UFP65592 UPJ65592:UPL65592 UZF65592:UZH65592 VJB65592:VJD65592 VSX65592:VSZ65592 WCT65592:WCV65592 WMP65592:WMR65592 WWL65592:WWN65592 AA196664:AF196664 JZ131128:KB131128 TV131128:TX131128 ADR131128:ADT131128 ANN131128:ANP131128 AXJ131128:AXL131128 BHF131128:BHH131128 BRB131128:BRD131128 CAX131128:CAZ131128 CKT131128:CKV131128 CUP131128:CUR131128 DEL131128:DEN131128 DOH131128:DOJ131128 DYD131128:DYF131128 EHZ131128:EIB131128 ERV131128:ERX131128 FBR131128:FBT131128 FLN131128:FLP131128 FVJ131128:FVL131128 GFF131128:GFH131128 GPB131128:GPD131128 GYX131128:GYZ131128 HIT131128:HIV131128 HSP131128:HSR131128 ICL131128:ICN131128 IMH131128:IMJ131128 IWD131128:IWF131128 JFZ131128:JGB131128 JPV131128:JPX131128 JZR131128:JZT131128 KJN131128:KJP131128 KTJ131128:KTL131128 LDF131128:LDH131128 LNB131128:LND131128 LWX131128:LWZ131128 MGT131128:MGV131128 MQP131128:MQR131128 NAL131128:NAN131128 NKH131128:NKJ131128 NUD131128:NUF131128 ODZ131128:OEB131128 ONV131128:ONX131128 OXR131128:OXT131128 PHN131128:PHP131128 PRJ131128:PRL131128 QBF131128:QBH131128 QLB131128:QLD131128 QUX131128:QUZ131128 RET131128:REV131128 ROP131128:ROR131128 RYL131128:RYN131128 SIH131128:SIJ131128 SSD131128:SSF131128 TBZ131128:TCB131128 TLV131128:TLX131128 TVR131128:TVT131128 UFN131128:UFP131128 UPJ131128:UPL131128 UZF131128:UZH131128 VJB131128:VJD131128 VSX131128:VSZ131128 WCT131128:WCV131128 WMP131128:WMR131128 WWL131128:WWN131128 AA262200:AF262200 JZ196664:KB196664 TV196664:TX196664 ADR196664:ADT196664 ANN196664:ANP196664 AXJ196664:AXL196664 BHF196664:BHH196664 BRB196664:BRD196664 CAX196664:CAZ196664 CKT196664:CKV196664 CUP196664:CUR196664 DEL196664:DEN196664 DOH196664:DOJ196664 DYD196664:DYF196664 EHZ196664:EIB196664 ERV196664:ERX196664 FBR196664:FBT196664 FLN196664:FLP196664 FVJ196664:FVL196664 GFF196664:GFH196664 GPB196664:GPD196664 GYX196664:GYZ196664 HIT196664:HIV196664 HSP196664:HSR196664 ICL196664:ICN196664 IMH196664:IMJ196664 IWD196664:IWF196664 JFZ196664:JGB196664 JPV196664:JPX196664 JZR196664:JZT196664 KJN196664:KJP196664 KTJ196664:KTL196664 LDF196664:LDH196664 LNB196664:LND196664 LWX196664:LWZ196664 MGT196664:MGV196664 MQP196664:MQR196664 NAL196664:NAN196664 NKH196664:NKJ196664 NUD196664:NUF196664 ODZ196664:OEB196664 ONV196664:ONX196664 OXR196664:OXT196664 PHN196664:PHP196664 PRJ196664:PRL196664 QBF196664:QBH196664 QLB196664:QLD196664 QUX196664:QUZ196664 RET196664:REV196664 ROP196664:ROR196664 RYL196664:RYN196664 SIH196664:SIJ196664 SSD196664:SSF196664 TBZ196664:TCB196664 TLV196664:TLX196664 TVR196664:TVT196664 UFN196664:UFP196664 UPJ196664:UPL196664 UZF196664:UZH196664 VJB196664:VJD196664 VSX196664:VSZ196664 WCT196664:WCV196664 WMP196664:WMR196664 WWL196664:WWN196664 AA327736:AF327736 JZ262200:KB262200 TV262200:TX262200 ADR262200:ADT262200 ANN262200:ANP262200 AXJ262200:AXL262200 BHF262200:BHH262200 BRB262200:BRD262200 CAX262200:CAZ262200 CKT262200:CKV262200 CUP262200:CUR262200 DEL262200:DEN262200 DOH262200:DOJ262200 DYD262200:DYF262200 EHZ262200:EIB262200 ERV262200:ERX262200 FBR262200:FBT262200 FLN262200:FLP262200 FVJ262200:FVL262200 GFF262200:GFH262200 GPB262200:GPD262200 GYX262200:GYZ262200 HIT262200:HIV262200 HSP262200:HSR262200 ICL262200:ICN262200 IMH262200:IMJ262200 IWD262200:IWF262200 JFZ262200:JGB262200 JPV262200:JPX262200 JZR262200:JZT262200 KJN262200:KJP262200 KTJ262200:KTL262200 LDF262200:LDH262200 LNB262200:LND262200 LWX262200:LWZ262200 MGT262200:MGV262200 MQP262200:MQR262200 NAL262200:NAN262200 NKH262200:NKJ262200 NUD262200:NUF262200 ODZ262200:OEB262200 ONV262200:ONX262200 OXR262200:OXT262200 PHN262200:PHP262200 PRJ262200:PRL262200 QBF262200:QBH262200 QLB262200:QLD262200 QUX262200:QUZ262200 RET262200:REV262200 ROP262200:ROR262200 RYL262200:RYN262200 SIH262200:SIJ262200 SSD262200:SSF262200 TBZ262200:TCB262200 TLV262200:TLX262200 TVR262200:TVT262200 UFN262200:UFP262200 UPJ262200:UPL262200 UZF262200:UZH262200 VJB262200:VJD262200 VSX262200:VSZ262200 WCT262200:WCV262200 WMP262200:WMR262200 WWL262200:WWN262200 AA393272:AF393272 JZ327736:KB327736 TV327736:TX327736 ADR327736:ADT327736 ANN327736:ANP327736 AXJ327736:AXL327736 BHF327736:BHH327736 BRB327736:BRD327736 CAX327736:CAZ327736 CKT327736:CKV327736 CUP327736:CUR327736 DEL327736:DEN327736 DOH327736:DOJ327736 DYD327736:DYF327736 EHZ327736:EIB327736 ERV327736:ERX327736 FBR327736:FBT327736 FLN327736:FLP327736 FVJ327736:FVL327736 GFF327736:GFH327736 GPB327736:GPD327736 GYX327736:GYZ327736 HIT327736:HIV327736 HSP327736:HSR327736 ICL327736:ICN327736 IMH327736:IMJ327736 IWD327736:IWF327736 JFZ327736:JGB327736 JPV327736:JPX327736 JZR327736:JZT327736 KJN327736:KJP327736 KTJ327736:KTL327736 LDF327736:LDH327736 LNB327736:LND327736 LWX327736:LWZ327736 MGT327736:MGV327736 MQP327736:MQR327736 NAL327736:NAN327736 NKH327736:NKJ327736 NUD327736:NUF327736 ODZ327736:OEB327736 ONV327736:ONX327736 OXR327736:OXT327736 PHN327736:PHP327736 PRJ327736:PRL327736 QBF327736:QBH327736 QLB327736:QLD327736 QUX327736:QUZ327736 RET327736:REV327736 ROP327736:ROR327736 RYL327736:RYN327736 SIH327736:SIJ327736 SSD327736:SSF327736 TBZ327736:TCB327736 TLV327736:TLX327736 TVR327736:TVT327736 UFN327736:UFP327736 UPJ327736:UPL327736 UZF327736:UZH327736 VJB327736:VJD327736 VSX327736:VSZ327736 WCT327736:WCV327736 WMP327736:WMR327736 WWL327736:WWN327736 AA458808:AF458808 JZ393272:KB393272 TV393272:TX393272 ADR393272:ADT393272 ANN393272:ANP393272 AXJ393272:AXL393272 BHF393272:BHH393272 BRB393272:BRD393272 CAX393272:CAZ393272 CKT393272:CKV393272 CUP393272:CUR393272 DEL393272:DEN393272 DOH393272:DOJ393272 DYD393272:DYF393272 EHZ393272:EIB393272 ERV393272:ERX393272 FBR393272:FBT393272 FLN393272:FLP393272 FVJ393272:FVL393272 GFF393272:GFH393272 GPB393272:GPD393272 GYX393272:GYZ393272 HIT393272:HIV393272 HSP393272:HSR393272 ICL393272:ICN393272 IMH393272:IMJ393272 IWD393272:IWF393272 JFZ393272:JGB393272 JPV393272:JPX393272 JZR393272:JZT393272 KJN393272:KJP393272 KTJ393272:KTL393272 LDF393272:LDH393272 LNB393272:LND393272 LWX393272:LWZ393272 MGT393272:MGV393272 MQP393272:MQR393272 NAL393272:NAN393272 NKH393272:NKJ393272 NUD393272:NUF393272 ODZ393272:OEB393272 ONV393272:ONX393272 OXR393272:OXT393272 PHN393272:PHP393272 PRJ393272:PRL393272 QBF393272:QBH393272 QLB393272:QLD393272 QUX393272:QUZ393272 RET393272:REV393272 ROP393272:ROR393272 RYL393272:RYN393272 SIH393272:SIJ393272 SSD393272:SSF393272 TBZ393272:TCB393272 TLV393272:TLX393272 TVR393272:TVT393272 UFN393272:UFP393272 UPJ393272:UPL393272 UZF393272:UZH393272 VJB393272:VJD393272 VSX393272:VSZ393272 WCT393272:WCV393272 WMP393272:WMR393272 WWL393272:WWN393272 AA524344:AF524344 JZ458808:KB458808 TV458808:TX458808 ADR458808:ADT458808 ANN458808:ANP458808 AXJ458808:AXL458808 BHF458808:BHH458808 BRB458808:BRD458808 CAX458808:CAZ458808 CKT458808:CKV458808 CUP458808:CUR458808 DEL458808:DEN458808 DOH458808:DOJ458808 DYD458808:DYF458808 EHZ458808:EIB458808 ERV458808:ERX458808 FBR458808:FBT458808 FLN458808:FLP458808 FVJ458808:FVL458808 GFF458808:GFH458808 GPB458808:GPD458808 GYX458808:GYZ458808 HIT458808:HIV458808 HSP458808:HSR458808 ICL458808:ICN458808 IMH458808:IMJ458808 IWD458808:IWF458808 JFZ458808:JGB458808 JPV458808:JPX458808 JZR458808:JZT458808 KJN458808:KJP458808 KTJ458808:KTL458808 LDF458808:LDH458808 LNB458808:LND458808 LWX458808:LWZ458808 MGT458808:MGV458808 MQP458808:MQR458808 NAL458808:NAN458808 NKH458808:NKJ458808 NUD458808:NUF458808 ODZ458808:OEB458808 ONV458808:ONX458808 OXR458808:OXT458808 PHN458808:PHP458808 PRJ458808:PRL458808 QBF458808:QBH458808 QLB458808:QLD458808 QUX458808:QUZ458808 RET458808:REV458808 ROP458808:ROR458808 RYL458808:RYN458808 SIH458808:SIJ458808 SSD458808:SSF458808 TBZ458808:TCB458808 TLV458808:TLX458808 TVR458808:TVT458808 UFN458808:UFP458808 UPJ458808:UPL458808 UZF458808:UZH458808 VJB458808:VJD458808 VSX458808:VSZ458808 WCT458808:WCV458808 WMP458808:WMR458808 WWL458808:WWN458808 AA589880:AF589880 JZ524344:KB524344 TV524344:TX524344 ADR524344:ADT524344 ANN524344:ANP524344 AXJ524344:AXL524344 BHF524344:BHH524344 BRB524344:BRD524344 CAX524344:CAZ524344 CKT524344:CKV524344 CUP524344:CUR524344 DEL524344:DEN524344 DOH524344:DOJ524344 DYD524344:DYF524344 EHZ524344:EIB524344 ERV524344:ERX524344 FBR524344:FBT524344 FLN524344:FLP524344 FVJ524344:FVL524344 GFF524344:GFH524344 GPB524344:GPD524344 GYX524344:GYZ524344 HIT524344:HIV524344 HSP524344:HSR524344 ICL524344:ICN524344 IMH524344:IMJ524344 IWD524344:IWF524344 JFZ524344:JGB524344 JPV524344:JPX524344 JZR524344:JZT524344 KJN524344:KJP524344 KTJ524344:KTL524344 LDF524344:LDH524344 LNB524344:LND524344 LWX524344:LWZ524344 MGT524344:MGV524344 MQP524344:MQR524344 NAL524344:NAN524344 NKH524344:NKJ524344 NUD524344:NUF524344 ODZ524344:OEB524344 ONV524344:ONX524344 OXR524344:OXT524344 PHN524344:PHP524344 PRJ524344:PRL524344 QBF524344:QBH524344 QLB524344:QLD524344 QUX524344:QUZ524344 RET524344:REV524344 ROP524344:ROR524344 RYL524344:RYN524344 SIH524344:SIJ524344 SSD524344:SSF524344 TBZ524344:TCB524344 TLV524344:TLX524344 TVR524344:TVT524344 UFN524344:UFP524344 UPJ524344:UPL524344 UZF524344:UZH524344 VJB524344:VJD524344 VSX524344:VSZ524344 WCT524344:WCV524344 WMP524344:WMR524344 WWL524344:WWN524344 AA655416:AF655416 JZ589880:KB589880 TV589880:TX589880 ADR589880:ADT589880 ANN589880:ANP589880 AXJ589880:AXL589880 BHF589880:BHH589880 BRB589880:BRD589880 CAX589880:CAZ589880 CKT589880:CKV589880 CUP589880:CUR589880 DEL589880:DEN589880 DOH589880:DOJ589880 DYD589880:DYF589880 EHZ589880:EIB589880 ERV589880:ERX589880 FBR589880:FBT589880 FLN589880:FLP589880 FVJ589880:FVL589880 GFF589880:GFH589880 GPB589880:GPD589880 GYX589880:GYZ589880 HIT589880:HIV589880 HSP589880:HSR589880 ICL589880:ICN589880 IMH589880:IMJ589880 IWD589880:IWF589880 JFZ589880:JGB589880 JPV589880:JPX589880 JZR589880:JZT589880 KJN589880:KJP589880 KTJ589880:KTL589880 LDF589880:LDH589880 LNB589880:LND589880 LWX589880:LWZ589880 MGT589880:MGV589880 MQP589880:MQR589880 NAL589880:NAN589880 NKH589880:NKJ589880 NUD589880:NUF589880 ODZ589880:OEB589880 ONV589880:ONX589880 OXR589880:OXT589880 PHN589880:PHP589880 PRJ589880:PRL589880 QBF589880:QBH589880 QLB589880:QLD589880 QUX589880:QUZ589880 RET589880:REV589880 ROP589880:ROR589880 RYL589880:RYN589880 SIH589880:SIJ589880 SSD589880:SSF589880 TBZ589880:TCB589880 TLV589880:TLX589880 TVR589880:TVT589880 UFN589880:UFP589880 UPJ589880:UPL589880 UZF589880:UZH589880 VJB589880:VJD589880 VSX589880:VSZ589880 WCT589880:WCV589880 WMP589880:WMR589880 WWL589880:WWN589880 AA720952:AF720952 JZ655416:KB655416 TV655416:TX655416 ADR655416:ADT655416 ANN655416:ANP655416 AXJ655416:AXL655416 BHF655416:BHH655416 BRB655416:BRD655416 CAX655416:CAZ655416 CKT655416:CKV655416 CUP655416:CUR655416 DEL655416:DEN655416 DOH655416:DOJ655416 DYD655416:DYF655416 EHZ655416:EIB655416 ERV655416:ERX655416 FBR655416:FBT655416 FLN655416:FLP655416 FVJ655416:FVL655416 GFF655416:GFH655416 GPB655416:GPD655416 GYX655416:GYZ655416 HIT655416:HIV655416 HSP655416:HSR655416 ICL655416:ICN655416 IMH655416:IMJ655416 IWD655416:IWF655416 JFZ655416:JGB655416 JPV655416:JPX655416 JZR655416:JZT655416 KJN655416:KJP655416 KTJ655416:KTL655416 LDF655416:LDH655416 LNB655416:LND655416 LWX655416:LWZ655416 MGT655416:MGV655416 MQP655416:MQR655416 NAL655416:NAN655416 NKH655416:NKJ655416 NUD655416:NUF655416 ODZ655416:OEB655416 ONV655416:ONX655416 OXR655416:OXT655416 PHN655416:PHP655416 PRJ655416:PRL655416 QBF655416:QBH655416 QLB655416:QLD655416 QUX655416:QUZ655416 RET655416:REV655416 ROP655416:ROR655416 RYL655416:RYN655416 SIH655416:SIJ655416 SSD655416:SSF655416 TBZ655416:TCB655416 TLV655416:TLX655416 TVR655416:TVT655416 UFN655416:UFP655416 UPJ655416:UPL655416 UZF655416:UZH655416 VJB655416:VJD655416 VSX655416:VSZ655416 WCT655416:WCV655416 WMP655416:WMR655416 WWL655416:WWN655416 AA786488:AF786488 JZ720952:KB720952 TV720952:TX720952 ADR720952:ADT720952 ANN720952:ANP720952 AXJ720952:AXL720952 BHF720952:BHH720952 BRB720952:BRD720952 CAX720952:CAZ720952 CKT720952:CKV720952 CUP720952:CUR720952 DEL720952:DEN720952 DOH720952:DOJ720952 DYD720952:DYF720952 EHZ720952:EIB720952 ERV720952:ERX720952 FBR720952:FBT720952 FLN720952:FLP720952 FVJ720952:FVL720952 GFF720952:GFH720952 GPB720952:GPD720952 GYX720952:GYZ720952 HIT720952:HIV720952 HSP720952:HSR720952 ICL720952:ICN720952 IMH720952:IMJ720952 IWD720952:IWF720952 JFZ720952:JGB720952 JPV720952:JPX720952 JZR720952:JZT720952 KJN720952:KJP720952 KTJ720952:KTL720952 LDF720952:LDH720952 LNB720952:LND720952 LWX720952:LWZ720952 MGT720952:MGV720952 MQP720952:MQR720952 NAL720952:NAN720952 NKH720952:NKJ720952 NUD720952:NUF720952 ODZ720952:OEB720952 ONV720952:ONX720952 OXR720952:OXT720952 PHN720952:PHP720952 PRJ720952:PRL720952 QBF720952:QBH720952 QLB720952:QLD720952 QUX720952:QUZ720952 RET720952:REV720952 ROP720952:ROR720952 RYL720952:RYN720952 SIH720952:SIJ720952 SSD720952:SSF720952 TBZ720952:TCB720952 TLV720952:TLX720952 TVR720952:TVT720952 UFN720952:UFP720952 UPJ720952:UPL720952 UZF720952:UZH720952 VJB720952:VJD720952 VSX720952:VSZ720952 WCT720952:WCV720952 WMP720952:WMR720952 WWL720952:WWN720952 AA852024:AF852024 JZ786488:KB786488 TV786488:TX786488 ADR786488:ADT786488 ANN786488:ANP786488 AXJ786488:AXL786488 BHF786488:BHH786488 BRB786488:BRD786488 CAX786488:CAZ786488 CKT786488:CKV786488 CUP786488:CUR786488 DEL786488:DEN786488 DOH786488:DOJ786488 DYD786488:DYF786488 EHZ786488:EIB786488 ERV786488:ERX786488 FBR786488:FBT786488 FLN786488:FLP786488 FVJ786488:FVL786488 GFF786488:GFH786488 GPB786488:GPD786488 GYX786488:GYZ786488 HIT786488:HIV786488 HSP786488:HSR786488 ICL786488:ICN786488 IMH786488:IMJ786488 IWD786488:IWF786488 JFZ786488:JGB786488 JPV786488:JPX786488 JZR786488:JZT786488 KJN786488:KJP786488 KTJ786488:KTL786488 LDF786488:LDH786488 LNB786488:LND786488 LWX786488:LWZ786488 MGT786488:MGV786488 MQP786488:MQR786488 NAL786488:NAN786488 NKH786488:NKJ786488 NUD786488:NUF786488 ODZ786488:OEB786488 ONV786488:ONX786488 OXR786488:OXT786488 PHN786488:PHP786488 PRJ786488:PRL786488 QBF786488:QBH786488 QLB786488:QLD786488 QUX786488:QUZ786488 RET786488:REV786488 ROP786488:ROR786488 RYL786488:RYN786488 SIH786488:SIJ786488 SSD786488:SSF786488 TBZ786488:TCB786488 TLV786488:TLX786488 TVR786488:TVT786488 UFN786488:UFP786488 UPJ786488:UPL786488 UZF786488:UZH786488 VJB786488:VJD786488 VSX786488:VSZ786488 WCT786488:WCV786488 WMP786488:WMR786488 WWL786488:WWN786488 AA917560:AF917560 JZ852024:KB852024 TV852024:TX852024 ADR852024:ADT852024 ANN852024:ANP852024 AXJ852024:AXL852024 BHF852024:BHH852024 BRB852024:BRD852024 CAX852024:CAZ852024 CKT852024:CKV852024 CUP852024:CUR852024 DEL852024:DEN852024 DOH852024:DOJ852024 DYD852024:DYF852024 EHZ852024:EIB852024 ERV852024:ERX852024 FBR852024:FBT852024 FLN852024:FLP852024 FVJ852024:FVL852024 GFF852024:GFH852024 GPB852024:GPD852024 GYX852024:GYZ852024 HIT852024:HIV852024 HSP852024:HSR852024 ICL852024:ICN852024 IMH852024:IMJ852024 IWD852024:IWF852024 JFZ852024:JGB852024 JPV852024:JPX852024 JZR852024:JZT852024 KJN852024:KJP852024 KTJ852024:KTL852024 LDF852024:LDH852024 LNB852024:LND852024 LWX852024:LWZ852024 MGT852024:MGV852024 MQP852024:MQR852024 NAL852024:NAN852024 NKH852024:NKJ852024 NUD852024:NUF852024 ODZ852024:OEB852024 ONV852024:ONX852024 OXR852024:OXT852024 PHN852024:PHP852024 PRJ852024:PRL852024 QBF852024:QBH852024 QLB852024:QLD852024 QUX852024:QUZ852024 RET852024:REV852024 ROP852024:ROR852024 RYL852024:RYN852024 SIH852024:SIJ852024 SSD852024:SSF852024 TBZ852024:TCB852024 TLV852024:TLX852024 TVR852024:TVT852024 UFN852024:UFP852024 UPJ852024:UPL852024 UZF852024:UZH852024 VJB852024:VJD852024 VSX852024:VSZ852024 WCT852024:WCV852024 WMP852024:WMR852024 WWL852024:WWN852024 AA983096:AF983096 JZ917560:KB917560 TV917560:TX917560 ADR917560:ADT917560 ANN917560:ANP917560 AXJ917560:AXL917560 BHF917560:BHH917560 BRB917560:BRD917560 CAX917560:CAZ917560 CKT917560:CKV917560 CUP917560:CUR917560 DEL917560:DEN917560 DOH917560:DOJ917560 DYD917560:DYF917560 EHZ917560:EIB917560 ERV917560:ERX917560 FBR917560:FBT917560 FLN917560:FLP917560 FVJ917560:FVL917560 GFF917560:GFH917560 GPB917560:GPD917560 GYX917560:GYZ917560 HIT917560:HIV917560 HSP917560:HSR917560 ICL917560:ICN917560 IMH917560:IMJ917560 IWD917560:IWF917560 JFZ917560:JGB917560 JPV917560:JPX917560 JZR917560:JZT917560 KJN917560:KJP917560 KTJ917560:KTL917560 LDF917560:LDH917560 LNB917560:LND917560 LWX917560:LWZ917560 MGT917560:MGV917560 MQP917560:MQR917560 NAL917560:NAN917560 NKH917560:NKJ917560 NUD917560:NUF917560 ODZ917560:OEB917560 ONV917560:ONX917560 OXR917560:OXT917560 PHN917560:PHP917560 PRJ917560:PRL917560 QBF917560:QBH917560 QLB917560:QLD917560 QUX917560:QUZ917560 RET917560:REV917560 ROP917560:ROR917560 RYL917560:RYN917560 SIH917560:SIJ917560 SSD917560:SSF917560 TBZ917560:TCB917560 TLV917560:TLX917560 TVR917560:TVT917560 UFN917560:UFP917560 UPJ917560:UPL917560 UZF917560:UZH917560 VJB917560:VJD917560 VSX917560:VSZ917560 WCT917560:WCV917560 WMP917560:WMR917560 WWL917560:WWN917560 WWL983096:WWN983096 JZ983096:KB983096 TV983096:TX983096 ADR983096:ADT983096 ANN983096:ANP983096 AXJ983096:AXL983096 BHF983096:BHH983096 BRB983096:BRD983096 CAX983096:CAZ983096 CKT983096:CKV983096 CUP983096:CUR983096 DEL983096:DEN983096 DOH983096:DOJ983096 DYD983096:DYF983096 EHZ983096:EIB983096 ERV983096:ERX983096 FBR983096:FBT983096 FLN983096:FLP983096 FVJ983096:FVL983096 GFF983096:GFH983096 GPB983096:GPD983096 GYX983096:GYZ983096 HIT983096:HIV983096 HSP983096:HSR983096 ICL983096:ICN983096 IMH983096:IMJ983096 IWD983096:IWF983096 JFZ983096:JGB983096 JPV983096:JPX983096 JZR983096:JZT983096 KJN983096:KJP983096 KTJ983096:KTL983096 LDF983096:LDH983096 LNB983096:LND983096 LWX983096:LWZ983096 MGT983096:MGV983096 MQP983096:MQR983096 NAL983096:NAN983096 NKH983096:NKJ983096 NUD983096:NUF983096 ODZ983096:OEB983096 ONV983096:ONX983096 OXR983096:OXT983096 PHN983096:PHP983096 PRJ983096:PRL983096 QBF983096:QBH983096 QLB983096:QLD983096 QUX983096:QUZ983096 RET983096:REV983096 ROP983096:ROR983096 RYL983096:RYN983096 SIH983096:SIJ983096 SSD983096:SSF983096 TBZ983096:TCB983096 TLV983096:TLX983096 TVR983096:TVT983096 UFN983096:UFP983096 UPJ983096:UPL983096 UZF983096:UZH983096 VJB983096:VJD983096 VSX983096:VSZ983096 WCT983096:WCV983096 WMP983096:WMR983096 AA52:AF54" xr:uid="{60E81D0A-03B0-4D71-B270-2EB109789CA2}">
      <formula1>"□,■"</formula1>
    </dataValidation>
    <dataValidation type="list" allowBlank="1" showInputMessage="1" showErrorMessage="1" sqref="JN65570:KQ65587 TJ65570:UM65587 ADF65570:AEI65587 ANB65570:AOE65587 AWX65570:AYA65587 BGT65570:BHW65587 BQP65570:BRS65587 CAL65570:CBO65587 CKH65570:CLK65587 CUD65570:CVG65587 DDZ65570:DFC65587 DNV65570:DOY65587 DXR65570:DYU65587 EHN65570:EIQ65587 ERJ65570:ESM65587 FBF65570:FCI65587 FLB65570:FME65587 FUX65570:FWA65587 GET65570:GFW65587 GOP65570:GPS65587 GYL65570:GZO65587 HIH65570:HJK65587 HSD65570:HTG65587 IBZ65570:IDC65587 ILV65570:IMY65587 IVR65570:IWU65587 JFN65570:JGQ65587 JPJ65570:JQM65587 JZF65570:KAI65587 KJB65570:KKE65587 KSX65570:KUA65587 LCT65570:LDW65587 LMP65570:LNS65587 LWL65570:LXO65587 MGH65570:MHK65587 MQD65570:MRG65587 MZZ65570:NBC65587 NJV65570:NKY65587 NTR65570:NUU65587 ODN65570:OEQ65587 ONJ65570:OOM65587 OXF65570:OYI65587 PHB65570:PIE65587 PQX65570:PSA65587 QAT65570:QBW65587 QKP65570:QLS65587 QUL65570:QVO65587 REH65570:RFK65587 ROD65570:RPG65587 RXZ65570:RZC65587 SHV65570:SIY65587 SRR65570:SSU65587 TBN65570:TCQ65587 TLJ65570:TMM65587 TVF65570:TWI65587 UFB65570:UGE65587 UOX65570:UQA65587 UYT65570:UZW65587 VIP65570:VJS65587 VSL65570:VTO65587 WCH65570:WDK65587 WMD65570:WNG65587 WVZ65570:WXC65587 JN131106:KQ131123 TJ131106:UM131123 ADF131106:AEI131123 ANB131106:AOE131123 AWX131106:AYA131123 BGT131106:BHW131123 BQP131106:BRS131123 CAL131106:CBO131123 CKH131106:CLK131123 CUD131106:CVG131123 DDZ131106:DFC131123 DNV131106:DOY131123 DXR131106:DYU131123 EHN131106:EIQ131123 ERJ131106:ESM131123 FBF131106:FCI131123 FLB131106:FME131123 FUX131106:FWA131123 GET131106:GFW131123 GOP131106:GPS131123 GYL131106:GZO131123 HIH131106:HJK131123 HSD131106:HTG131123 IBZ131106:IDC131123 ILV131106:IMY131123 IVR131106:IWU131123 JFN131106:JGQ131123 JPJ131106:JQM131123 JZF131106:KAI131123 KJB131106:KKE131123 KSX131106:KUA131123 LCT131106:LDW131123 LMP131106:LNS131123 LWL131106:LXO131123 MGH131106:MHK131123 MQD131106:MRG131123 MZZ131106:NBC131123 NJV131106:NKY131123 NTR131106:NUU131123 ODN131106:OEQ131123 ONJ131106:OOM131123 OXF131106:OYI131123 PHB131106:PIE131123 PQX131106:PSA131123 QAT131106:QBW131123 QKP131106:QLS131123 QUL131106:QVO131123 REH131106:RFK131123 ROD131106:RPG131123 RXZ131106:RZC131123 SHV131106:SIY131123 SRR131106:SSU131123 TBN131106:TCQ131123 TLJ131106:TMM131123 TVF131106:TWI131123 UFB131106:UGE131123 UOX131106:UQA131123 UYT131106:UZW131123 VIP131106:VJS131123 VSL131106:VTO131123 WCH131106:WDK131123 WMD131106:WNG131123 WVZ131106:WXC131123 JN196642:KQ196659 TJ196642:UM196659 ADF196642:AEI196659 ANB196642:AOE196659 AWX196642:AYA196659 BGT196642:BHW196659 BQP196642:BRS196659 CAL196642:CBO196659 CKH196642:CLK196659 CUD196642:CVG196659 DDZ196642:DFC196659 DNV196642:DOY196659 DXR196642:DYU196659 EHN196642:EIQ196659 ERJ196642:ESM196659 FBF196642:FCI196659 FLB196642:FME196659 FUX196642:FWA196659 GET196642:GFW196659 GOP196642:GPS196659 GYL196642:GZO196659 HIH196642:HJK196659 HSD196642:HTG196659 IBZ196642:IDC196659 ILV196642:IMY196659 IVR196642:IWU196659 JFN196642:JGQ196659 JPJ196642:JQM196659 JZF196642:KAI196659 KJB196642:KKE196659 KSX196642:KUA196659 LCT196642:LDW196659 LMP196642:LNS196659 LWL196642:LXO196659 MGH196642:MHK196659 MQD196642:MRG196659 MZZ196642:NBC196659 NJV196642:NKY196659 NTR196642:NUU196659 ODN196642:OEQ196659 ONJ196642:OOM196659 OXF196642:OYI196659 PHB196642:PIE196659 PQX196642:PSA196659 QAT196642:QBW196659 QKP196642:QLS196659 QUL196642:QVO196659 REH196642:RFK196659 ROD196642:RPG196659 RXZ196642:RZC196659 SHV196642:SIY196659 SRR196642:SSU196659 TBN196642:TCQ196659 TLJ196642:TMM196659 TVF196642:TWI196659 UFB196642:UGE196659 UOX196642:UQA196659 UYT196642:UZW196659 VIP196642:VJS196659 VSL196642:VTO196659 WCH196642:WDK196659 WMD196642:WNG196659 WVZ196642:WXC196659 JN262178:KQ262195 TJ262178:UM262195 ADF262178:AEI262195 ANB262178:AOE262195 AWX262178:AYA262195 BGT262178:BHW262195 BQP262178:BRS262195 CAL262178:CBO262195 CKH262178:CLK262195 CUD262178:CVG262195 DDZ262178:DFC262195 DNV262178:DOY262195 DXR262178:DYU262195 EHN262178:EIQ262195 ERJ262178:ESM262195 FBF262178:FCI262195 FLB262178:FME262195 FUX262178:FWA262195 GET262178:GFW262195 GOP262178:GPS262195 GYL262178:GZO262195 HIH262178:HJK262195 HSD262178:HTG262195 IBZ262178:IDC262195 ILV262178:IMY262195 IVR262178:IWU262195 JFN262178:JGQ262195 JPJ262178:JQM262195 JZF262178:KAI262195 KJB262178:KKE262195 KSX262178:KUA262195 LCT262178:LDW262195 LMP262178:LNS262195 LWL262178:LXO262195 MGH262178:MHK262195 MQD262178:MRG262195 MZZ262178:NBC262195 NJV262178:NKY262195 NTR262178:NUU262195 ODN262178:OEQ262195 ONJ262178:OOM262195 OXF262178:OYI262195 PHB262178:PIE262195 PQX262178:PSA262195 QAT262178:QBW262195 QKP262178:QLS262195 QUL262178:QVO262195 REH262178:RFK262195 ROD262178:RPG262195 RXZ262178:RZC262195 SHV262178:SIY262195 SRR262178:SSU262195 TBN262178:TCQ262195 TLJ262178:TMM262195 TVF262178:TWI262195 UFB262178:UGE262195 UOX262178:UQA262195 UYT262178:UZW262195 VIP262178:VJS262195 VSL262178:VTO262195 WCH262178:WDK262195 WMD262178:WNG262195 WVZ262178:WXC262195 JN327714:KQ327731 TJ327714:UM327731 ADF327714:AEI327731 ANB327714:AOE327731 AWX327714:AYA327731 BGT327714:BHW327731 BQP327714:BRS327731 CAL327714:CBO327731 CKH327714:CLK327731 CUD327714:CVG327731 DDZ327714:DFC327731 DNV327714:DOY327731 DXR327714:DYU327731 EHN327714:EIQ327731 ERJ327714:ESM327731 FBF327714:FCI327731 FLB327714:FME327731 FUX327714:FWA327731 GET327714:GFW327731 GOP327714:GPS327731 GYL327714:GZO327731 HIH327714:HJK327731 HSD327714:HTG327731 IBZ327714:IDC327731 ILV327714:IMY327731 IVR327714:IWU327731 JFN327714:JGQ327731 JPJ327714:JQM327731 JZF327714:KAI327731 KJB327714:KKE327731 KSX327714:KUA327731 LCT327714:LDW327731 LMP327714:LNS327731 LWL327714:LXO327731 MGH327714:MHK327731 MQD327714:MRG327731 MZZ327714:NBC327731 NJV327714:NKY327731 NTR327714:NUU327731 ODN327714:OEQ327731 ONJ327714:OOM327731 OXF327714:OYI327731 PHB327714:PIE327731 PQX327714:PSA327731 QAT327714:QBW327731 QKP327714:QLS327731 QUL327714:QVO327731 REH327714:RFK327731 ROD327714:RPG327731 RXZ327714:RZC327731 SHV327714:SIY327731 SRR327714:SSU327731 TBN327714:TCQ327731 TLJ327714:TMM327731 TVF327714:TWI327731 UFB327714:UGE327731 UOX327714:UQA327731 UYT327714:UZW327731 VIP327714:VJS327731 VSL327714:VTO327731 WCH327714:WDK327731 WMD327714:WNG327731 WVZ327714:WXC327731 JN393250:KQ393267 TJ393250:UM393267 ADF393250:AEI393267 ANB393250:AOE393267 AWX393250:AYA393267 BGT393250:BHW393267 BQP393250:BRS393267 CAL393250:CBO393267 CKH393250:CLK393267 CUD393250:CVG393267 DDZ393250:DFC393267 DNV393250:DOY393267 DXR393250:DYU393267 EHN393250:EIQ393267 ERJ393250:ESM393267 FBF393250:FCI393267 FLB393250:FME393267 FUX393250:FWA393267 GET393250:GFW393267 GOP393250:GPS393267 GYL393250:GZO393267 HIH393250:HJK393267 HSD393250:HTG393267 IBZ393250:IDC393267 ILV393250:IMY393267 IVR393250:IWU393267 JFN393250:JGQ393267 JPJ393250:JQM393267 JZF393250:KAI393267 KJB393250:KKE393267 KSX393250:KUA393267 LCT393250:LDW393267 LMP393250:LNS393267 LWL393250:LXO393267 MGH393250:MHK393267 MQD393250:MRG393267 MZZ393250:NBC393267 NJV393250:NKY393267 NTR393250:NUU393267 ODN393250:OEQ393267 ONJ393250:OOM393267 OXF393250:OYI393267 PHB393250:PIE393267 PQX393250:PSA393267 QAT393250:QBW393267 QKP393250:QLS393267 QUL393250:QVO393267 REH393250:RFK393267 ROD393250:RPG393267 RXZ393250:RZC393267 SHV393250:SIY393267 SRR393250:SSU393267 TBN393250:TCQ393267 TLJ393250:TMM393267 TVF393250:TWI393267 UFB393250:UGE393267 UOX393250:UQA393267 UYT393250:UZW393267 VIP393250:VJS393267 VSL393250:VTO393267 WCH393250:WDK393267 WMD393250:WNG393267 WVZ393250:WXC393267 JN458786:KQ458803 TJ458786:UM458803 ADF458786:AEI458803 ANB458786:AOE458803 AWX458786:AYA458803 BGT458786:BHW458803 BQP458786:BRS458803 CAL458786:CBO458803 CKH458786:CLK458803 CUD458786:CVG458803 DDZ458786:DFC458803 DNV458786:DOY458803 DXR458786:DYU458803 EHN458786:EIQ458803 ERJ458786:ESM458803 FBF458786:FCI458803 FLB458786:FME458803 FUX458786:FWA458803 GET458786:GFW458803 GOP458786:GPS458803 GYL458786:GZO458803 HIH458786:HJK458803 HSD458786:HTG458803 IBZ458786:IDC458803 ILV458786:IMY458803 IVR458786:IWU458803 JFN458786:JGQ458803 JPJ458786:JQM458803 JZF458786:KAI458803 KJB458786:KKE458803 KSX458786:KUA458803 LCT458786:LDW458803 LMP458786:LNS458803 LWL458786:LXO458803 MGH458786:MHK458803 MQD458786:MRG458803 MZZ458786:NBC458803 NJV458786:NKY458803 NTR458786:NUU458803 ODN458786:OEQ458803 ONJ458786:OOM458803 OXF458786:OYI458803 PHB458786:PIE458803 PQX458786:PSA458803 QAT458786:QBW458803 QKP458786:QLS458803 QUL458786:QVO458803 REH458786:RFK458803 ROD458786:RPG458803 RXZ458786:RZC458803 SHV458786:SIY458803 SRR458786:SSU458803 TBN458786:TCQ458803 TLJ458786:TMM458803 TVF458786:TWI458803 UFB458786:UGE458803 UOX458786:UQA458803 UYT458786:UZW458803 VIP458786:VJS458803 VSL458786:VTO458803 WCH458786:WDK458803 WMD458786:WNG458803 WVZ458786:WXC458803 JN524322:KQ524339 TJ524322:UM524339 ADF524322:AEI524339 ANB524322:AOE524339 AWX524322:AYA524339 BGT524322:BHW524339 BQP524322:BRS524339 CAL524322:CBO524339 CKH524322:CLK524339 CUD524322:CVG524339 DDZ524322:DFC524339 DNV524322:DOY524339 DXR524322:DYU524339 EHN524322:EIQ524339 ERJ524322:ESM524339 FBF524322:FCI524339 FLB524322:FME524339 FUX524322:FWA524339 GET524322:GFW524339 GOP524322:GPS524339 GYL524322:GZO524339 HIH524322:HJK524339 HSD524322:HTG524339 IBZ524322:IDC524339 ILV524322:IMY524339 IVR524322:IWU524339 JFN524322:JGQ524339 JPJ524322:JQM524339 JZF524322:KAI524339 KJB524322:KKE524339 KSX524322:KUA524339 LCT524322:LDW524339 LMP524322:LNS524339 LWL524322:LXO524339 MGH524322:MHK524339 MQD524322:MRG524339 MZZ524322:NBC524339 NJV524322:NKY524339 NTR524322:NUU524339 ODN524322:OEQ524339 ONJ524322:OOM524339 OXF524322:OYI524339 PHB524322:PIE524339 PQX524322:PSA524339 QAT524322:QBW524339 QKP524322:QLS524339 QUL524322:QVO524339 REH524322:RFK524339 ROD524322:RPG524339 RXZ524322:RZC524339 SHV524322:SIY524339 SRR524322:SSU524339 TBN524322:TCQ524339 TLJ524322:TMM524339 TVF524322:TWI524339 UFB524322:UGE524339 UOX524322:UQA524339 UYT524322:UZW524339 VIP524322:VJS524339 VSL524322:VTO524339 WCH524322:WDK524339 WMD524322:WNG524339 WVZ524322:WXC524339 JN589858:KQ589875 TJ589858:UM589875 ADF589858:AEI589875 ANB589858:AOE589875 AWX589858:AYA589875 BGT589858:BHW589875 BQP589858:BRS589875 CAL589858:CBO589875 CKH589858:CLK589875 CUD589858:CVG589875 DDZ589858:DFC589875 DNV589858:DOY589875 DXR589858:DYU589875 EHN589858:EIQ589875 ERJ589858:ESM589875 FBF589858:FCI589875 FLB589858:FME589875 FUX589858:FWA589875 GET589858:GFW589875 GOP589858:GPS589875 GYL589858:GZO589875 HIH589858:HJK589875 HSD589858:HTG589875 IBZ589858:IDC589875 ILV589858:IMY589875 IVR589858:IWU589875 JFN589858:JGQ589875 JPJ589858:JQM589875 JZF589858:KAI589875 KJB589858:KKE589875 KSX589858:KUA589875 LCT589858:LDW589875 LMP589858:LNS589875 LWL589858:LXO589875 MGH589858:MHK589875 MQD589858:MRG589875 MZZ589858:NBC589875 NJV589858:NKY589875 NTR589858:NUU589875 ODN589858:OEQ589875 ONJ589858:OOM589875 OXF589858:OYI589875 PHB589858:PIE589875 PQX589858:PSA589875 QAT589858:QBW589875 QKP589858:QLS589875 QUL589858:QVO589875 REH589858:RFK589875 ROD589858:RPG589875 RXZ589858:RZC589875 SHV589858:SIY589875 SRR589858:SSU589875 TBN589858:TCQ589875 TLJ589858:TMM589875 TVF589858:TWI589875 UFB589858:UGE589875 UOX589858:UQA589875 UYT589858:UZW589875 VIP589858:VJS589875 VSL589858:VTO589875 WCH589858:WDK589875 WMD589858:WNG589875 WVZ589858:WXC589875 JN655394:KQ655411 TJ655394:UM655411 ADF655394:AEI655411 ANB655394:AOE655411 AWX655394:AYA655411 BGT655394:BHW655411 BQP655394:BRS655411 CAL655394:CBO655411 CKH655394:CLK655411 CUD655394:CVG655411 DDZ655394:DFC655411 DNV655394:DOY655411 DXR655394:DYU655411 EHN655394:EIQ655411 ERJ655394:ESM655411 FBF655394:FCI655411 FLB655394:FME655411 FUX655394:FWA655411 GET655394:GFW655411 GOP655394:GPS655411 GYL655394:GZO655411 HIH655394:HJK655411 HSD655394:HTG655411 IBZ655394:IDC655411 ILV655394:IMY655411 IVR655394:IWU655411 JFN655394:JGQ655411 JPJ655394:JQM655411 JZF655394:KAI655411 KJB655394:KKE655411 KSX655394:KUA655411 LCT655394:LDW655411 LMP655394:LNS655411 LWL655394:LXO655411 MGH655394:MHK655411 MQD655394:MRG655411 MZZ655394:NBC655411 NJV655394:NKY655411 NTR655394:NUU655411 ODN655394:OEQ655411 ONJ655394:OOM655411 OXF655394:OYI655411 PHB655394:PIE655411 PQX655394:PSA655411 QAT655394:QBW655411 QKP655394:QLS655411 QUL655394:QVO655411 REH655394:RFK655411 ROD655394:RPG655411 RXZ655394:RZC655411 SHV655394:SIY655411 SRR655394:SSU655411 TBN655394:TCQ655411 TLJ655394:TMM655411 TVF655394:TWI655411 UFB655394:UGE655411 UOX655394:UQA655411 UYT655394:UZW655411 VIP655394:VJS655411 VSL655394:VTO655411 WCH655394:WDK655411 WMD655394:WNG655411 WVZ655394:WXC655411 JN720930:KQ720947 TJ720930:UM720947 ADF720930:AEI720947 ANB720930:AOE720947 AWX720930:AYA720947 BGT720930:BHW720947 BQP720930:BRS720947 CAL720930:CBO720947 CKH720930:CLK720947 CUD720930:CVG720947 DDZ720930:DFC720947 DNV720930:DOY720947 DXR720930:DYU720947 EHN720930:EIQ720947 ERJ720930:ESM720947 FBF720930:FCI720947 FLB720930:FME720947 FUX720930:FWA720947 GET720930:GFW720947 GOP720930:GPS720947 GYL720930:GZO720947 HIH720930:HJK720947 HSD720930:HTG720947 IBZ720930:IDC720947 ILV720930:IMY720947 IVR720930:IWU720947 JFN720930:JGQ720947 JPJ720930:JQM720947 JZF720930:KAI720947 KJB720930:KKE720947 KSX720930:KUA720947 LCT720930:LDW720947 LMP720930:LNS720947 LWL720930:LXO720947 MGH720930:MHK720947 MQD720930:MRG720947 MZZ720930:NBC720947 NJV720930:NKY720947 NTR720930:NUU720947 ODN720930:OEQ720947 ONJ720930:OOM720947 OXF720930:OYI720947 PHB720930:PIE720947 PQX720930:PSA720947 QAT720930:QBW720947 QKP720930:QLS720947 QUL720930:QVO720947 REH720930:RFK720947 ROD720930:RPG720947 RXZ720930:RZC720947 SHV720930:SIY720947 SRR720930:SSU720947 TBN720930:TCQ720947 TLJ720930:TMM720947 TVF720930:TWI720947 UFB720930:UGE720947 UOX720930:UQA720947 UYT720930:UZW720947 VIP720930:VJS720947 VSL720930:VTO720947 WCH720930:WDK720947 WMD720930:WNG720947 WVZ720930:WXC720947 JN786466:KQ786483 TJ786466:UM786483 ADF786466:AEI786483 ANB786466:AOE786483 AWX786466:AYA786483 BGT786466:BHW786483 BQP786466:BRS786483 CAL786466:CBO786483 CKH786466:CLK786483 CUD786466:CVG786483 DDZ786466:DFC786483 DNV786466:DOY786483 DXR786466:DYU786483 EHN786466:EIQ786483 ERJ786466:ESM786483 FBF786466:FCI786483 FLB786466:FME786483 FUX786466:FWA786483 GET786466:GFW786483 GOP786466:GPS786483 GYL786466:GZO786483 HIH786466:HJK786483 HSD786466:HTG786483 IBZ786466:IDC786483 ILV786466:IMY786483 IVR786466:IWU786483 JFN786466:JGQ786483 JPJ786466:JQM786483 JZF786466:KAI786483 KJB786466:KKE786483 KSX786466:KUA786483 LCT786466:LDW786483 LMP786466:LNS786483 LWL786466:LXO786483 MGH786466:MHK786483 MQD786466:MRG786483 MZZ786466:NBC786483 NJV786466:NKY786483 NTR786466:NUU786483 ODN786466:OEQ786483 ONJ786466:OOM786483 OXF786466:OYI786483 PHB786466:PIE786483 PQX786466:PSA786483 QAT786466:QBW786483 QKP786466:QLS786483 QUL786466:QVO786483 REH786466:RFK786483 ROD786466:RPG786483 RXZ786466:RZC786483 SHV786466:SIY786483 SRR786466:SSU786483 TBN786466:TCQ786483 TLJ786466:TMM786483 TVF786466:TWI786483 UFB786466:UGE786483 UOX786466:UQA786483 UYT786466:UZW786483 VIP786466:VJS786483 VSL786466:VTO786483 WCH786466:WDK786483 WMD786466:WNG786483 WVZ786466:WXC786483 JN852002:KQ852019 TJ852002:UM852019 ADF852002:AEI852019 ANB852002:AOE852019 AWX852002:AYA852019 BGT852002:BHW852019 BQP852002:BRS852019 CAL852002:CBO852019 CKH852002:CLK852019 CUD852002:CVG852019 DDZ852002:DFC852019 DNV852002:DOY852019 DXR852002:DYU852019 EHN852002:EIQ852019 ERJ852002:ESM852019 FBF852002:FCI852019 FLB852002:FME852019 FUX852002:FWA852019 GET852002:GFW852019 GOP852002:GPS852019 GYL852002:GZO852019 HIH852002:HJK852019 HSD852002:HTG852019 IBZ852002:IDC852019 ILV852002:IMY852019 IVR852002:IWU852019 JFN852002:JGQ852019 JPJ852002:JQM852019 JZF852002:KAI852019 KJB852002:KKE852019 KSX852002:KUA852019 LCT852002:LDW852019 LMP852002:LNS852019 LWL852002:LXO852019 MGH852002:MHK852019 MQD852002:MRG852019 MZZ852002:NBC852019 NJV852002:NKY852019 NTR852002:NUU852019 ODN852002:OEQ852019 ONJ852002:OOM852019 OXF852002:OYI852019 PHB852002:PIE852019 PQX852002:PSA852019 QAT852002:QBW852019 QKP852002:QLS852019 QUL852002:QVO852019 REH852002:RFK852019 ROD852002:RPG852019 RXZ852002:RZC852019 SHV852002:SIY852019 SRR852002:SSU852019 TBN852002:TCQ852019 TLJ852002:TMM852019 TVF852002:TWI852019 UFB852002:UGE852019 UOX852002:UQA852019 UYT852002:UZW852019 VIP852002:VJS852019 VSL852002:VTO852019 WCH852002:WDK852019 WMD852002:WNG852019 WVZ852002:WXC852019 JN917538:KQ917555 TJ917538:UM917555 ADF917538:AEI917555 ANB917538:AOE917555 AWX917538:AYA917555 BGT917538:BHW917555 BQP917538:BRS917555 CAL917538:CBO917555 CKH917538:CLK917555 CUD917538:CVG917555 DDZ917538:DFC917555 DNV917538:DOY917555 DXR917538:DYU917555 EHN917538:EIQ917555 ERJ917538:ESM917555 FBF917538:FCI917555 FLB917538:FME917555 FUX917538:FWA917555 GET917538:GFW917555 GOP917538:GPS917555 GYL917538:GZO917555 HIH917538:HJK917555 HSD917538:HTG917555 IBZ917538:IDC917555 ILV917538:IMY917555 IVR917538:IWU917555 JFN917538:JGQ917555 JPJ917538:JQM917555 JZF917538:KAI917555 KJB917538:KKE917555 KSX917538:KUA917555 LCT917538:LDW917555 LMP917538:LNS917555 LWL917538:LXO917555 MGH917538:MHK917555 MQD917538:MRG917555 MZZ917538:NBC917555 NJV917538:NKY917555 NTR917538:NUU917555 ODN917538:OEQ917555 ONJ917538:OOM917555 OXF917538:OYI917555 PHB917538:PIE917555 PQX917538:PSA917555 QAT917538:QBW917555 QKP917538:QLS917555 QUL917538:QVO917555 REH917538:RFK917555 ROD917538:RPG917555 RXZ917538:RZC917555 SHV917538:SIY917555 SRR917538:SSU917555 TBN917538:TCQ917555 TLJ917538:TMM917555 TVF917538:TWI917555 UFB917538:UGE917555 UOX917538:UQA917555 UYT917538:UZW917555 VIP917538:VJS917555 VSL917538:VTO917555 WCH917538:WDK917555 WMD917538:WNG917555 WVZ917538:WXC917555 WVZ983074:WXC983091 JN983074:KQ983091 TJ983074:UM983091 ADF983074:AEI983091 ANB983074:AOE983091 AWX983074:AYA983091 BGT983074:BHW983091 BQP983074:BRS983091 CAL983074:CBO983091 CKH983074:CLK983091 CUD983074:CVG983091 DDZ983074:DFC983091 DNV983074:DOY983091 DXR983074:DYU983091 EHN983074:EIQ983091 ERJ983074:ESM983091 FBF983074:FCI983091 FLB983074:FME983091 FUX983074:FWA983091 GET983074:GFW983091 GOP983074:GPS983091 GYL983074:GZO983091 HIH983074:HJK983091 HSD983074:HTG983091 IBZ983074:IDC983091 ILV983074:IMY983091 IVR983074:IWU983091 JFN983074:JGQ983091 JPJ983074:JQM983091 JZF983074:KAI983091 KJB983074:KKE983091 KSX983074:KUA983091 LCT983074:LDW983091 LMP983074:LNS983091 LWL983074:LXO983091 MGH983074:MHK983091 MQD983074:MRG983091 MZZ983074:NBC983091 NJV983074:NKY983091 NTR983074:NUU983091 ODN983074:OEQ983091 ONJ983074:OOM983091 OXF983074:OYI983091 PHB983074:PIE983091 PQX983074:PSA983091 QAT983074:QBW983091 QKP983074:QLS983091 QUL983074:QVO983091 REH983074:RFK983091 ROD983074:RPG983091 RXZ983074:RZC983091 SHV983074:SIY983091 SRR983074:SSU983091 TBN983074:TCQ983091 TLJ983074:TMM983091 TVF983074:TWI983091 UFB983074:UGE983091 UOX983074:UQA983091 UYT983074:UZW983091 VIP983074:VJS983091 VSL983074:VTO983091 WCH983074:WDK983091 WMD983074:WNG983091 O983074:AU983091 O917538:AU917555 O852002:AU852019 O786466:AU786483 O720930:AU720947 O655394:AU655411 O589858:AU589875 O524322:AU524339 O458786:AU458803 O393250:AU393267 O327714:AU327731 O262178:AU262195 O196642:AU196659 O131106:AU131123 O65570:AU65587 JN8:KQ51 TJ8:UM51 ADF8:AEI51 ANB8:AOE51 AWX8:AYA51 BGT8:BHW51 BQP8:BRS51 CAL8:CBO51 CKH8:CLK51 CUD8:CVG51 DDZ8:DFC51 DNV8:DOY51 DXR8:DYU51 EHN8:EIQ51 ERJ8:ESM51 FBF8:FCI51 FLB8:FME51 FUX8:FWA51 GET8:GFW51 GOP8:GPS51 GYL8:GZO51 HIH8:HJK51 HSD8:HTG51 IBZ8:IDC51 ILV8:IMY51 IVR8:IWU51 JFN8:JGQ51 JPJ8:JQM51 JZF8:KAI51 KJB8:KKE51 KSX8:KUA51 LCT8:LDW51 LMP8:LNS51 LWL8:LXO51 MGH8:MHK51 MQD8:MRG51 MZZ8:NBC51 NJV8:NKY51 NTR8:NUU51 ODN8:OEQ51 ONJ8:OOM51 OXF8:OYI51 PHB8:PIE51 PQX8:PSA51 QAT8:QBW51 QKP8:QLS51 QUL8:QVO51 REH8:RFK51 ROD8:RPG51 RXZ8:RZC51 SHV8:SIY51 SRR8:SSU51 TBN8:TCQ51 TLJ8:TMM51 TVF8:TWI51 UFB8:UGE51 UOX8:UQA51 UYT8:UZW51 VIP8:VJS51 VSL8:VTO51 WCH8:WDK51 WMD8:WNG51 WVZ8:WXC51 O8:AU51" xr:uid="{1E7A758D-F624-4AAF-B3C9-7917005F983C}">
      <formula1>"□,■,―"</formula1>
    </dataValidation>
  </dataValidations>
  <pageMargins left="0.59055118110236227" right="0.31496062992125984" top="0.51181102362204722" bottom="0.59055118110236227" header="0.51181102362204722" footer="0.19685039370078741"/>
  <pageSetup paperSize="9" scale="95" orientation="portrait" verticalDpi="1200" r:id="rId1"/>
  <headerFooter alignWithMargins="0">
    <oddFooter xml:space="preserve">&amp;R </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FF00"/>
  </sheetPr>
  <dimension ref="A1:R59"/>
  <sheetViews>
    <sheetView workbookViewId="0">
      <selection activeCell="N23" sqref="N23:R23"/>
    </sheetView>
  </sheetViews>
  <sheetFormatPr defaultColWidth="9" defaultRowHeight="11.25" x14ac:dyDescent="0.15"/>
  <cols>
    <col min="1" max="1" width="3.125" style="76" customWidth="1"/>
    <col min="2" max="2" width="14.125" style="76" customWidth="1"/>
    <col min="3" max="3" width="8.375" style="76" customWidth="1"/>
    <col min="4" max="4" width="2.625" style="76" customWidth="1"/>
    <col min="5" max="5" width="3" style="76" customWidth="1"/>
    <col min="6" max="6" width="2.625" style="77" customWidth="1"/>
    <col min="7" max="7" width="8.375" style="106" customWidth="1"/>
    <col min="8" max="11" width="2.625" style="76" customWidth="1"/>
    <col min="12" max="12" width="2.125" style="76" customWidth="1"/>
    <col min="13" max="13" width="12.125" style="78" customWidth="1"/>
    <col min="14" max="16" width="2.625" style="77" customWidth="1"/>
    <col min="17" max="18" width="10.625" style="77" customWidth="1"/>
    <col min="19" max="19" width="9" style="76" customWidth="1"/>
    <col min="20" max="16384" width="9" style="76"/>
  </cols>
  <sheetData>
    <row r="1" spans="1:18" s="69" customFormat="1" ht="21" customHeight="1" x14ac:dyDescent="0.15">
      <c r="A1" s="72" t="s">
        <v>853</v>
      </c>
      <c r="B1" s="72"/>
      <c r="C1" s="72"/>
      <c r="D1" s="72"/>
      <c r="E1" s="72"/>
      <c r="F1" s="73"/>
      <c r="G1" s="105"/>
      <c r="H1" s="72"/>
      <c r="I1" s="72"/>
      <c r="J1" s="72"/>
      <c r="K1" s="72"/>
      <c r="L1" s="72"/>
      <c r="M1" s="74"/>
      <c r="N1" s="70"/>
      <c r="O1" s="70"/>
      <c r="P1" s="70"/>
      <c r="Q1" s="70"/>
      <c r="R1" s="75" t="s">
        <v>766</v>
      </c>
    </row>
    <row r="2" spans="1:18" s="69" customFormat="1" ht="15" customHeight="1" x14ac:dyDescent="0.15">
      <c r="A2" s="72"/>
      <c r="B2" s="72"/>
      <c r="C2" s="72"/>
      <c r="D2" s="72"/>
      <c r="E2" s="72"/>
      <c r="F2" s="73"/>
      <c r="G2" s="105"/>
      <c r="H2" s="72"/>
      <c r="I2" s="72"/>
      <c r="J2" s="325" t="s">
        <v>607</v>
      </c>
      <c r="K2" s="325"/>
      <c r="L2" s="325"/>
      <c r="M2" s="325"/>
      <c r="N2" s="325"/>
      <c r="O2" s="325"/>
      <c r="P2" s="325"/>
      <c r="Q2" s="325"/>
      <c r="R2" s="325"/>
    </row>
    <row r="3" spans="1:18" s="69" customFormat="1" ht="15" customHeight="1" x14ac:dyDescent="0.15">
      <c r="A3" s="72"/>
      <c r="B3" s="72" t="s">
        <v>854</v>
      </c>
      <c r="C3" s="72"/>
      <c r="D3" s="72"/>
      <c r="E3" s="72"/>
      <c r="F3" s="73"/>
      <c r="G3" s="105"/>
      <c r="H3" s="72"/>
      <c r="I3" s="72"/>
      <c r="J3" s="326" t="s">
        <v>608</v>
      </c>
      <c r="K3" s="326"/>
      <c r="L3" s="326"/>
      <c r="M3" s="326"/>
      <c r="N3" s="326"/>
      <c r="O3" s="326"/>
      <c r="P3" s="326"/>
      <c r="Q3" s="326"/>
      <c r="R3" s="326"/>
    </row>
    <row r="5" spans="1:18" s="79" customFormat="1" ht="13.5" customHeight="1" x14ac:dyDescent="0.15">
      <c r="A5" s="327"/>
      <c r="B5" s="330" t="s">
        <v>609</v>
      </c>
      <c r="C5" s="330" t="s">
        <v>610</v>
      </c>
      <c r="D5" s="330" t="s">
        <v>611</v>
      </c>
      <c r="E5" s="330"/>
      <c r="F5" s="330"/>
      <c r="G5" s="330"/>
      <c r="H5" s="330"/>
      <c r="I5" s="330"/>
      <c r="J5" s="330"/>
      <c r="K5" s="330"/>
      <c r="L5" s="330"/>
      <c r="M5" s="332"/>
      <c r="N5" s="333" t="s">
        <v>1110</v>
      </c>
      <c r="O5" s="333"/>
      <c r="P5" s="333"/>
      <c r="Q5" s="333"/>
      <c r="R5" s="334"/>
    </row>
    <row r="6" spans="1:18" s="79" customFormat="1" ht="13.5" customHeight="1" x14ac:dyDescent="0.15">
      <c r="A6" s="328"/>
      <c r="B6" s="320"/>
      <c r="C6" s="320"/>
      <c r="D6" s="335" t="s">
        <v>612</v>
      </c>
      <c r="E6" s="336"/>
      <c r="F6" s="315" t="s">
        <v>613</v>
      </c>
      <c r="G6" s="339"/>
      <c r="H6" s="320" t="s">
        <v>614</v>
      </c>
      <c r="I6" s="320"/>
      <c r="J6" s="320"/>
      <c r="K6" s="320"/>
      <c r="L6" s="315" t="s">
        <v>615</v>
      </c>
      <c r="M6" s="316"/>
      <c r="N6" s="319" t="s">
        <v>616</v>
      </c>
      <c r="O6" s="320"/>
      <c r="P6" s="320"/>
      <c r="Q6" s="320" t="s">
        <v>617</v>
      </c>
      <c r="R6" s="321"/>
    </row>
    <row r="7" spans="1:18" s="79" customFormat="1" ht="13.5" customHeight="1" thickBot="1" x14ac:dyDescent="0.2">
      <c r="A7" s="329"/>
      <c r="B7" s="331"/>
      <c r="C7" s="331"/>
      <c r="D7" s="337"/>
      <c r="E7" s="338"/>
      <c r="F7" s="317"/>
      <c r="G7" s="340"/>
      <c r="H7" s="80">
        <v>1</v>
      </c>
      <c r="I7" s="80">
        <v>2</v>
      </c>
      <c r="J7" s="80">
        <v>3</v>
      </c>
      <c r="K7" s="80">
        <v>4</v>
      </c>
      <c r="L7" s="317"/>
      <c r="M7" s="318"/>
      <c r="N7" s="81" t="s">
        <v>618</v>
      </c>
      <c r="O7" s="80" t="s">
        <v>619</v>
      </c>
      <c r="P7" s="80" t="s">
        <v>620</v>
      </c>
      <c r="Q7" s="80" t="s">
        <v>621</v>
      </c>
      <c r="R7" s="82" t="s">
        <v>622</v>
      </c>
    </row>
    <row r="8" spans="1:18" ht="12" customHeight="1" thickTop="1" x14ac:dyDescent="0.15">
      <c r="A8" s="376" t="s">
        <v>897</v>
      </c>
      <c r="B8" s="285" t="s">
        <v>771</v>
      </c>
      <c r="C8" s="285" t="s">
        <v>772</v>
      </c>
      <c r="D8" s="91" t="s">
        <v>625</v>
      </c>
      <c r="E8" s="92" t="s">
        <v>1061</v>
      </c>
      <c r="F8" s="91" t="s">
        <v>625</v>
      </c>
      <c r="G8" s="196" t="s">
        <v>889</v>
      </c>
      <c r="H8" s="93"/>
      <c r="I8" s="93"/>
      <c r="J8" s="93" t="s">
        <v>625</v>
      </c>
      <c r="K8" s="93" t="s">
        <v>625</v>
      </c>
      <c r="L8" s="91" t="s">
        <v>625</v>
      </c>
      <c r="M8" s="304" t="s">
        <v>773</v>
      </c>
      <c r="N8" s="94" t="s">
        <v>625</v>
      </c>
      <c r="O8" s="93"/>
      <c r="P8" s="98" t="s">
        <v>625</v>
      </c>
      <c r="Q8" s="291" t="s">
        <v>627</v>
      </c>
      <c r="R8" s="294" t="s">
        <v>627</v>
      </c>
    </row>
    <row r="9" spans="1:18" ht="12" customHeight="1" x14ac:dyDescent="0.15">
      <c r="A9" s="322"/>
      <c r="B9" s="286"/>
      <c r="C9" s="300"/>
      <c r="D9" s="95"/>
      <c r="E9" s="84"/>
      <c r="F9" s="98" t="s">
        <v>625</v>
      </c>
      <c r="G9" s="182" t="s">
        <v>890</v>
      </c>
      <c r="H9" s="96"/>
      <c r="I9" s="96"/>
      <c r="J9" s="96"/>
      <c r="K9" s="96"/>
      <c r="L9" s="95"/>
      <c r="M9" s="290"/>
      <c r="N9" s="97"/>
      <c r="O9" s="96"/>
      <c r="P9" s="96"/>
      <c r="Q9" s="292"/>
      <c r="R9" s="295"/>
    </row>
    <row r="10" spans="1:18" ht="12" customHeight="1" x14ac:dyDescent="0.15">
      <c r="A10" s="322"/>
      <c r="B10" s="286"/>
      <c r="C10" s="300"/>
      <c r="D10" s="95"/>
      <c r="E10" s="84"/>
      <c r="F10" s="95"/>
      <c r="G10" s="392"/>
      <c r="H10" s="96"/>
      <c r="I10" s="96"/>
      <c r="J10" s="98" t="s">
        <v>625</v>
      </c>
      <c r="K10" s="98" t="s">
        <v>625</v>
      </c>
      <c r="L10" s="161" t="s">
        <v>938</v>
      </c>
      <c r="M10" s="290" t="s">
        <v>774</v>
      </c>
      <c r="N10" s="97" t="s">
        <v>625</v>
      </c>
      <c r="O10" s="96"/>
      <c r="P10" s="98" t="s">
        <v>625</v>
      </c>
      <c r="Q10" s="292"/>
      <c r="R10" s="295"/>
    </row>
    <row r="11" spans="1:18" ht="12" customHeight="1" x14ac:dyDescent="0.15">
      <c r="A11" s="322"/>
      <c r="B11" s="298"/>
      <c r="C11" s="301"/>
      <c r="D11" s="87"/>
      <c r="E11" s="88"/>
      <c r="F11" s="87"/>
      <c r="G11" s="393"/>
      <c r="H11" s="89"/>
      <c r="I11" s="89"/>
      <c r="J11" s="89"/>
      <c r="K11" s="89"/>
      <c r="L11" s="87"/>
      <c r="M11" s="308"/>
      <c r="N11" s="90"/>
      <c r="O11" s="89"/>
      <c r="P11" s="89"/>
      <c r="Q11" s="305"/>
      <c r="R11" s="306"/>
    </row>
    <row r="12" spans="1:18" ht="12" customHeight="1" x14ac:dyDescent="0.15">
      <c r="A12" s="322"/>
      <c r="B12" s="285" t="s">
        <v>775</v>
      </c>
      <c r="C12" s="285" t="s">
        <v>901</v>
      </c>
      <c r="D12" s="91" t="s">
        <v>625</v>
      </c>
      <c r="E12" s="92" t="s">
        <v>1061</v>
      </c>
      <c r="F12" s="91" t="s">
        <v>625</v>
      </c>
      <c r="G12" s="302" t="s">
        <v>776</v>
      </c>
      <c r="H12" s="93"/>
      <c r="I12" s="93"/>
      <c r="J12" s="93" t="s">
        <v>625</v>
      </c>
      <c r="K12" s="93" t="s">
        <v>625</v>
      </c>
      <c r="L12" s="91" t="s">
        <v>625</v>
      </c>
      <c r="M12" s="304" t="s">
        <v>773</v>
      </c>
      <c r="N12" s="94" t="s">
        <v>625</v>
      </c>
      <c r="O12" s="93"/>
      <c r="P12" s="98" t="s">
        <v>625</v>
      </c>
      <c r="Q12" s="291" t="s">
        <v>627</v>
      </c>
      <c r="R12" s="294" t="s">
        <v>627</v>
      </c>
    </row>
    <row r="13" spans="1:18" ht="12" customHeight="1" x14ac:dyDescent="0.15">
      <c r="A13" s="322"/>
      <c r="B13" s="286"/>
      <c r="C13" s="286"/>
      <c r="D13" s="95"/>
      <c r="E13" s="84"/>
      <c r="F13" s="98"/>
      <c r="G13" s="303"/>
      <c r="H13" s="96"/>
      <c r="I13" s="96"/>
      <c r="J13" s="96"/>
      <c r="K13" s="96"/>
      <c r="L13" s="95"/>
      <c r="M13" s="290"/>
      <c r="N13" s="97"/>
      <c r="O13" s="96"/>
      <c r="P13" s="96"/>
      <c r="Q13" s="292"/>
      <c r="R13" s="295"/>
    </row>
    <row r="14" spans="1:18" ht="12" customHeight="1" x14ac:dyDescent="0.15">
      <c r="A14" s="322"/>
      <c r="B14" s="286"/>
      <c r="C14" s="286"/>
      <c r="D14" s="95"/>
      <c r="E14" s="84"/>
      <c r="F14" s="98" t="s">
        <v>625</v>
      </c>
      <c r="G14" s="182" t="s">
        <v>898</v>
      </c>
      <c r="H14" s="96"/>
      <c r="I14" s="96"/>
      <c r="J14" s="98" t="s">
        <v>625</v>
      </c>
      <c r="K14" s="98" t="s">
        <v>625</v>
      </c>
      <c r="L14" s="161" t="s">
        <v>937</v>
      </c>
      <c r="M14" s="290" t="s">
        <v>899</v>
      </c>
      <c r="N14" s="97" t="s">
        <v>625</v>
      </c>
      <c r="O14" s="96"/>
      <c r="P14" s="98" t="s">
        <v>625</v>
      </c>
      <c r="Q14" s="292"/>
      <c r="R14" s="295"/>
    </row>
    <row r="15" spans="1:18" ht="12" customHeight="1" x14ac:dyDescent="0.15">
      <c r="A15" s="322"/>
      <c r="B15" s="286"/>
      <c r="C15" s="286"/>
      <c r="D15" s="95"/>
      <c r="E15" s="84"/>
      <c r="F15" s="98" t="s">
        <v>625</v>
      </c>
      <c r="G15" s="182" t="s">
        <v>867</v>
      </c>
      <c r="H15" s="96"/>
      <c r="I15" s="96"/>
      <c r="J15" s="96"/>
      <c r="K15" s="96"/>
      <c r="L15" s="95"/>
      <c r="M15" s="290"/>
      <c r="N15" s="97"/>
      <c r="O15" s="96"/>
      <c r="P15" s="96"/>
      <c r="Q15" s="292"/>
      <c r="R15" s="295"/>
    </row>
    <row r="16" spans="1:18" ht="12" customHeight="1" x14ac:dyDescent="0.15">
      <c r="A16" s="322"/>
      <c r="B16" s="286"/>
      <c r="C16" s="285" t="s">
        <v>902</v>
      </c>
      <c r="D16" s="91" t="s">
        <v>625</v>
      </c>
      <c r="E16" s="92" t="s">
        <v>1061</v>
      </c>
      <c r="F16" s="91" t="s">
        <v>625</v>
      </c>
      <c r="G16" s="302" t="s">
        <v>776</v>
      </c>
      <c r="H16" s="93"/>
      <c r="I16" s="93"/>
      <c r="J16" s="93" t="s">
        <v>625</v>
      </c>
      <c r="K16" s="93" t="s">
        <v>625</v>
      </c>
      <c r="L16" s="91" t="s">
        <v>625</v>
      </c>
      <c r="M16" s="304" t="s">
        <v>773</v>
      </c>
      <c r="N16" s="94" t="s">
        <v>625</v>
      </c>
      <c r="O16" s="93"/>
      <c r="P16" s="116" t="s">
        <v>625</v>
      </c>
      <c r="Q16" s="291" t="s">
        <v>627</v>
      </c>
      <c r="R16" s="294" t="s">
        <v>627</v>
      </c>
    </row>
    <row r="17" spans="1:18" ht="12" customHeight="1" x14ac:dyDescent="0.15">
      <c r="A17" s="322"/>
      <c r="B17" s="286"/>
      <c r="C17" s="286"/>
      <c r="D17" s="95"/>
      <c r="E17" s="84"/>
      <c r="F17" s="98"/>
      <c r="G17" s="303"/>
      <c r="H17" s="96"/>
      <c r="I17" s="96"/>
      <c r="J17" s="96"/>
      <c r="K17" s="96"/>
      <c r="L17" s="95"/>
      <c r="M17" s="290"/>
      <c r="N17" s="97"/>
      <c r="O17" s="96"/>
      <c r="P17" s="96"/>
      <c r="Q17" s="292"/>
      <c r="R17" s="295"/>
    </row>
    <row r="18" spans="1:18" ht="12" customHeight="1" x14ac:dyDescent="0.15">
      <c r="A18" s="322"/>
      <c r="B18" s="377"/>
      <c r="C18" s="286"/>
      <c r="D18" s="95"/>
      <c r="E18" s="84"/>
      <c r="F18" s="98" t="s">
        <v>625</v>
      </c>
      <c r="G18" s="182" t="s">
        <v>898</v>
      </c>
      <c r="H18" s="96"/>
      <c r="I18" s="96"/>
      <c r="J18" s="98" t="s">
        <v>625</v>
      </c>
      <c r="K18" s="98" t="s">
        <v>625</v>
      </c>
      <c r="L18" s="161" t="s">
        <v>936</v>
      </c>
      <c r="M18" s="290" t="s">
        <v>900</v>
      </c>
      <c r="N18" s="97" t="s">
        <v>625</v>
      </c>
      <c r="O18" s="96"/>
      <c r="P18" s="117" t="s">
        <v>625</v>
      </c>
      <c r="Q18" s="292"/>
      <c r="R18" s="295"/>
    </row>
    <row r="19" spans="1:18" ht="12" customHeight="1" thickBot="1" x14ac:dyDescent="0.2">
      <c r="A19" s="323"/>
      <c r="B19" s="466"/>
      <c r="C19" s="287"/>
      <c r="D19" s="99"/>
      <c r="E19" s="100"/>
      <c r="F19" s="122" t="s">
        <v>625</v>
      </c>
      <c r="G19" s="200" t="s">
        <v>867</v>
      </c>
      <c r="H19" s="101"/>
      <c r="I19" s="101"/>
      <c r="J19" s="101"/>
      <c r="K19" s="101"/>
      <c r="L19" s="99"/>
      <c r="M19" s="297"/>
      <c r="N19" s="102"/>
      <c r="O19" s="101"/>
      <c r="P19" s="101"/>
      <c r="Q19" s="293"/>
      <c r="R19" s="296"/>
    </row>
    <row r="20" spans="1:18" s="69" customFormat="1" ht="15" customHeight="1" x14ac:dyDescent="0.15">
      <c r="A20" s="72"/>
      <c r="B20" s="72"/>
      <c r="C20" s="72"/>
      <c r="D20" s="72"/>
      <c r="E20" s="72"/>
      <c r="F20" s="73"/>
      <c r="G20" s="105"/>
      <c r="H20" s="72"/>
      <c r="I20" s="72"/>
      <c r="J20" s="325"/>
      <c r="K20" s="325"/>
      <c r="L20" s="325"/>
      <c r="M20" s="325"/>
      <c r="N20" s="325"/>
      <c r="O20" s="325"/>
      <c r="P20" s="325"/>
      <c r="Q20" s="325"/>
      <c r="R20" s="325"/>
    </row>
    <row r="21" spans="1:18" s="69" customFormat="1" ht="15" customHeight="1" x14ac:dyDescent="0.15">
      <c r="A21" s="72"/>
      <c r="B21" s="72" t="s">
        <v>855</v>
      </c>
      <c r="C21" s="72"/>
      <c r="D21" s="72"/>
      <c r="E21" s="72"/>
      <c r="F21" s="73"/>
      <c r="G21" s="105"/>
      <c r="H21" s="72"/>
      <c r="I21" s="72"/>
      <c r="J21" s="326"/>
      <c r="K21" s="326"/>
      <c r="L21" s="326"/>
      <c r="M21" s="326"/>
      <c r="N21" s="326"/>
      <c r="O21" s="326"/>
      <c r="P21" s="326"/>
      <c r="Q21" s="326"/>
      <c r="R21" s="326"/>
    </row>
    <row r="22" spans="1:18" ht="12" thickBot="1" x14ac:dyDescent="0.2"/>
    <row r="23" spans="1:18" s="79" customFormat="1" ht="13.5" customHeight="1" x14ac:dyDescent="0.15">
      <c r="A23" s="327"/>
      <c r="B23" s="330" t="s">
        <v>609</v>
      </c>
      <c r="C23" s="330" t="s">
        <v>610</v>
      </c>
      <c r="D23" s="330" t="s">
        <v>611</v>
      </c>
      <c r="E23" s="330"/>
      <c r="F23" s="330"/>
      <c r="G23" s="330"/>
      <c r="H23" s="330"/>
      <c r="I23" s="330"/>
      <c r="J23" s="330"/>
      <c r="K23" s="330"/>
      <c r="L23" s="330"/>
      <c r="M23" s="332"/>
      <c r="N23" s="333" t="s">
        <v>1110</v>
      </c>
      <c r="O23" s="333"/>
      <c r="P23" s="333"/>
      <c r="Q23" s="333"/>
      <c r="R23" s="334"/>
    </row>
    <row r="24" spans="1:18" s="79" customFormat="1" ht="13.5" customHeight="1" x14ac:dyDescent="0.15">
      <c r="A24" s="328"/>
      <c r="B24" s="320"/>
      <c r="C24" s="320"/>
      <c r="D24" s="335" t="s">
        <v>612</v>
      </c>
      <c r="E24" s="336"/>
      <c r="F24" s="315" t="s">
        <v>613</v>
      </c>
      <c r="G24" s="339"/>
      <c r="H24" s="320" t="s">
        <v>614</v>
      </c>
      <c r="I24" s="320"/>
      <c r="J24" s="320"/>
      <c r="K24" s="320"/>
      <c r="L24" s="315" t="s">
        <v>615</v>
      </c>
      <c r="M24" s="316"/>
      <c r="N24" s="319" t="s">
        <v>616</v>
      </c>
      <c r="O24" s="320"/>
      <c r="P24" s="320"/>
      <c r="Q24" s="320" t="s">
        <v>617</v>
      </c>
      <c r="R24" s="321"/>
    </row>
    <row r="25" spans="1:18" s="79" customFormat="1" ht="13.5" customHeight="1" thickBot="1" x14ac:dyDescent="0.2">
      <c r="A25" s="329"/>
      <c r="B25" s="331"/>
      <c r="C25" s="331"/>
      <c r="D25" s="337"/>
      <c r="E25" s="338"/>
      <c r="F25" s="317"/>
      <c r="G25" s="340"/>
      <c r="H25" s="80">
        <v>1</v>
      </c>
      <c r="I25" s="80">
        <v>2</v>
      </c>
      <c r="J25" s="80">
        <v>3</v>
      </c>
      <c r="K25" s="80">
        <v>4</v>
      </c>
      <c r="L25" s="317"/>
      <c r="M25" s="318"/>
      <c r="N25" s="81" t="s">
        <v>618</v>
      </c>
      <c r="O25" s="80" t="s">
        <v>619</v>
      </c>
      <c r="P25" s="80" t="s">
        <v>620</v>
      </c>
      <c r="Q25" s="80" t="s">
        <v>621</v>
      </c>
      <c r="R25" s="82" t="s">
        <v>622</v>
      </c>
    </row>
    <row r="26" spans="1:18" s="77" customFormat="1" ht="12" customHeight="1" thickTop="1" x14ac:dyDescent="0.15">
      <c r="A26" s="376" t="s">
        <v>767</v>
      </c>
      <c r="B26" s="364" t="s">
        <v>911</v>
      </c>
      <c r="C26" s="364" t="s">
        <v>768</v>
      </c>
      <c r="D26" s="83" t="s">
        <v>625</v>
      </c>
      <c r="E26" s="103" t="s">
        <v>1061</v>
      </c>
      <c r="F26" s="83" t="s">
        <v>625</v>
      </c>
      <c r="G26" s="196" t="s">
        <v>890</v>
      </c>
      <c r="H26" s="85"/>
      <c r="I26" s="85"/>
      <c r="J26" s="85"/>
      <c r="K26" s="85" t="s">
        <v>625</v>
      </c>
      <c r="L26" s="162" t="s">
        <v>625</v>
      </c>
      <c r="M26" s="351" t="s">
        <v>914</v>
      </c>
      <c r="N26" s="86" t="s">
        <v>625</v>
      </c>
      <c r="O26" s="85"/>
      <c r="P26" s="98" t="s">
        <v>625</v>
      </c>
      <c r="Q26" s="342" t="s">
        <v>627</v>
      </c>
      <c r="R26" s="348" t="s">
        <v>627</v>
      </c>
    </row>
    <row r="27" spans="1:18" s="77" customFormat="1" ht="12" customHeight="1" x14ac:dyDescent="0.15">
      <c r="A27" s="322"/>
      <c r="B27" s="286"/>
      <c r="C27" s="286"/>
      <c r="D27" s="95"/>
      <c r="E27" s="84"/>
      <c r="F27" s="98" t="s">
        <v>625</v>
      </c>
      <c r="G27" s="182" t="s">
        <v>889</v>
      </c>
      <c r="H27" s="96"/>
      <c r="I27" s="96"/>
      <c r="J27" s="96"/>
      <c r="K27" s="96"/>
      <c r="L27" s="163"/>
      <c r="M27" s="290"/>
      <c r="N27" s="97"/>
      <c r="O27" s="96"/>
      <c r="P27" s="96"/>
      <c r="Q27" s="292"/>
      <c r="R27" s="295"/>
    </row>
    <row r="28" spans="1:18" ht="12" customHeight="1" x14ac:dyDescent="0.15">
      <c r="A28" s="322"/>
      <c r="B28" s="286"/>
      <c r="C28" s="286"/>
      <c r="D28" s="95"/>
      <c r="E28" s="84"/>
      <c r="F28" s="98"/>
      <c r="G28" s="182" t="s">
        <v>913</v>
      </c>
      <c r="H28" s="96"/>
      <c r="I28" s="96"/>
      <c r="J28" s="96"/>
      <c r="K28" s="98" t="s">
        <v>625</v>
      </c>
      <c r="L28" s="161" t="s">
        <v>625</v>
      </c>
      <c r="M28" s="324" t="s">
        <v>915</v>
      </c>
      <c r="N28" s="97" t="s">
        <v>625</v>
      </c>
      <c r="O28" s="96"/>
      <c r="P28" s="98" t="s">
        <v>625</v>
      </c>
      <c r="Q28" s="292"/>
      <c r="R28" s="295"/>
    </row>
    <row r="29" spans="1:18" ht="12" customHeight="1" x14ac:dyDescent="0.15">
      <c r="A29" s="322"/>
      <c r="B29" s="286"/>
      <c r="C29" s="286"/>
      <c r="D29" s="95"/>
      <c r="E29" s="84"/>
      <c r="F29" s="95"/>
      <c r="G29" s="182"/>
      <c r="H29" s="96"/>
      <c r="I29" s="96"/>
      <c r="J29" s="96"/>
      <c r="K29" s="96"/>
      <c r="L29" s="163"/>
      <c r="M29" s="324"/>
      <c r="N29" s="97"/>
      <c r="O29" s="96"/>
      <c r="P29" s="96"/>
      <c r="Q29" s="292"/>
      <c r="R29" s="295"/>
    </row>
    <row r="30" spans="1:18" ht="12" customHeight="1" x14ac:dyDescent="0.15">
      <c r="A30" s="322"/>
      <c r="B30" s="285" t="s">
        <v>912</v>
      </c>
      <c r="C30" s="285" t="s">
        <v>768</v>
      </c>
      <c r="D30" s="91" t="s">
        <v>625</v>
      </c>
      <c r="E30" s="92" t="s">
        <v>1061</v>
      </c>
      <c r="F30" s="144" t="s">
        <v>625</v>
      </c>
      <c r="G30" s="197" t="s">
        <v>867</v>
      </c>
      <c r="H30" s="93"/>
      <c r="I30" s="93"/>
      <c r="J30" s="93"/>
      <c r="K30" s="144" t="s">
        <v>625</v>
      </c>
      <c r="L30" s="164" t="s">
        <v>625</v>
      </c>
      <c r="M30" s="304" t="s">
        <v>916</v>
      </c>
      <c r="N30" s="94" t="s">
        <v>625</v>
      </c>
      <c r="O30" s="144"/>
      <c r="P30" s="144" t="s">
        <v>625</v>
      </c>
      <c r="Q30" s="291" t="s">
        <v>627</v>
      </c>
      <c r="R30" s="294" t="s">
        <v>627</v>
      </c>
    </row>
    <row r="31" spans="1:18" ht="12" customHeight="1" x14ac:dyDescent="0.15">
      <c r="A31" s="322"/>
      <c r="B31" s="286"/>
      <c r="C31" s="286"/>
      <c r="D31" s="95"/>
      <c r="E31" s="84"/>
      <c r="F31" s="98" t="s">
        <v>625</v>
      </c>
      <c r="G31" s="182" t="s">
        <v>889</v>
      </c>
      <c r="H31" s="96"/>
      <c r="I31" s="96"/>
      <c r="J31" s="96"/>
      <c r="K31" s="96"/>
      <c r="L31" s="163"/>
      <c r="M31" s="290"/>
      <c r="N31" s="97"/>
      <c r="O31" s="96"/>
      <c r="P31" s="96"/>
      <c r="Q31" s="292"/>
      <c r="R31" s="295"/>
    </row>
    <row r="32" spans="1:18" ht="12" customHeight="1" x14ac:dyDescent="0.15">
      <c r="A32" s="322"/>
      <c r="B32" s="286"/>
      <c r="C32" s="286"/>
      <c r="D32" s="95"/>
      <c r="E32" s="84"/>
      <c r="F32" s="98"/>
      <c r="G32" s="182" t="s">
        <v>913</v>
      </c>
      <c r="H32" s="96"/>
      <c r="I32" s="96"/>
      <c r="J32" s="96"/>
      <c r="K32" s="98" t="s">
        <v>625</v>
      </c>
      <c r="L32" s="161" t="s">
        <v>625</v>
      </c>
      <c r="M32" s="290" t="s">
        <v>917</v>
      </c>
      <c r="N32" s="97" t="s">
        <v>625</v>
      </c>
      <c r="O32" s="96"/>
      <c r="P32" s="98" t="s">
        <v>625</v>
      </c>
      <c r="Q32" s="292"/>
      <c r="R32" s="295"/>
    </row>
    <row r="33" spans="1:18" ht="12" customHeight="1" x14ac:dyDescent="0.15">
      <c r="A33" s="322"/>
      <c r="B33" s="298"/>
      <c r="C33" s="298"/>
      <c r="D33" s="87"/>
      <c r="E33" s="88"/>
      <c r="F33" s="87"/>
      <c r="G33" s="199"/>
      <c r="H33" s="89"/>
      <c r="I33" s="89"/>
      <c r="J33" s="89"/>
      <c r="K33" s="89"/>
      <c r="L33" s="165"/>
      <c r="M33" s="308"/>
      <c r="N33" s="90"/>
      <c r="O33" s="89"/>
      <c r="P33" s="89"/>
      <c r="Q33" s="305"/>
      <c r="R33" s="306"/>
    </row>
    <row r="34" spans="1:18" ht="12" customHeight="1" x14ac:dyDescent="0.15">
      <c r="A34" s="322"/>
      <c r="B34" s="285" t="s">
        <v>918</v>
      </c>
      <c r="C34" s="285" t="s">
        <v>919</v>
      </c>
      <c r="D34" s="91" t="s">
        <v>625</v>
      </c>
      <c r="E34" s="92" t="s">
        <v>1061</v>
      </c>
      <c r="F34" s="91"/>
      <c r="G34" s="197"/>
      <c r="H34" s="93"/>
      <c r="I34" s="93"/>
      <c r="J34" s="93"/>
      <c r="K34" s="144" t="s">
        <v>625</v>
      </c>
      <c r="L34" s="164" t="s">
        <v>625</v>
      </c>
      <c r="M34" s="136" t="s">
        <v>920</v>
      </c>
      <c r="N34" s="94" t="s">
        <v>625</v>
      </c>
      <c r="O34" s="93"/>
      <c r="P34" s="117" t="s">
        <v>625</v>
      </c>
      <c r="Q34" s="291" t="s">
        <v>627</v>
      </c>
      <c r="R34" s="294" t="s">
        <v>627</v>
      </c>
    </row>
    <row r="35" spans="1:18" ht="12" customHeight="1" x14ac:dyDescent="0.15">
      <c r="A35" s="322"/>
      <c r="B35" s="286"/>
      <c r="C35" s="286"/>
      <c r="D35" s="95"/>
      <c r="E35" s="84"/>
      <c r="F35" s="98" t="s">
        <v>625</v>
      </c>
      <c r="G35" s="182" t="s">
        <v>924</v>
      </c>
      <c r="H35" s="96"/>
      <c r="I35" s="96"/>
      <c r="J35" s="96"/>
      <c r="K35" s="98" t="s">
        <v>625</v>
      </c>
      <c r="L35" s="161" t="s">
        <v>625</v>
      </c>
      <c r="M35" s="134" t="s">
        <v>921</v>
      </c>
      <c r="N35" s="97" t="s">
        <v>625</v>
      </c>
      <c r="O35" s="96"/>
      <c r="P35" s="117" t="s">
        <v>625</v>
      </c>
      <c r="Q35" s="292"/>
      <c r="R35" s="295"/>
    </row>
    <row r="36" spans="1:18" ht="12" customHeight="1" x14ac:dyDescent="0.15">
      <c r="A36" s="322"/>
      <c r="B36" s="286"/>
      <c r="C36" s="286"/>
      <c r="D36" s="95"/>
      <c r="E36" s="84"/>
      <c r="F36" s="95"/>
      <c r="G36" s="182" t="s">
        <v>925</v>
      </c>
      <c r="H36" s="96"/>
      <c r="I36" s="96"/>
      <c r="J36" s="96"/>
      <c r="K36" s="96"/>
      <c r="L36" s="163"/>
      <c r="M36" s="134"/>
      <c r="N36" s="97"/>
      <c r="O36" s="96"/>
      <c r="P36" s="117"/>
      <c r="Q36" s="292"/>
      <c r="R36" s="295"/>
    </row>
    <row r="37" spans="1:18" ht="12" customHeight="1" x14ac:dyDescent="0.15">
      <c r="A37" s="322"/>
      <c r="B37" s="286"/>
      <c r="C37" s="286"/>
      <c r="D37" s="95"/>
      <c r="E37" s="84"/>
      <c r="F37" s="98" t="s">
        <v>625</v>
      </c>
      <c r="G37" s="182" t="s">
        <v>890</v>
      </c>
      <c r="H37" s="96"/>
      <c r="I37" s="96"/>
      <c r="J37" s="96"/>
      <c r="K37" s="98" t="s">
        <v>625</v>
      </c>
      <c r="L37" s="161" t="s">
        <v>625</v>
      </c>
      <c r="M37" s="134" t="s">
        <v>922</v>
      </c>
      <c r="N37" s="97" t="s">
        <v>625</v>
      </c>
      <c r="O37" s="96"/>
      <c r="P37" s="117" t="s">
        <v>625</v>
      </c>
      <c r="Q37" s="292"/>
      <c r="R37" s="295"/>
    </row>
    <row r="38" spans="1:18" ht="12" customHeight="1" x14ac:dyDescent="0.15">
      <c r="A38" s="322"/>
      <c r="B38" s="286"/>
      <c r="C38" s="286"/>
      <c r="D38" s="95"/>
      <c r="E38" s="84"/>
      <c r="F38" s="98" t="s">
        <v>625</v>
      </c>
      <c r="G38" s="182" t="s">
        <v>926</v>
      </c>
      <c r="H38" s="96"/>
      <c r="I38" s="96"/>
      <c r="J38" s="96"/>
      <c r="K38" s="98" t="s">
        <v>625</v>
      </c>
      <c r="L38" s="161" t="s">
        <v>625</v>
      </c>
      <c r="M38" s="134" t="s">
        <v>923</v>
      </c>
      <c r="N38" s="97" t="s">
        <v>625</v>
      </c>
      <c r="O38" s="96"/>
      <c r="P38" s="117" t="s">
        <v>625</v>
      </c>
      <c r="Q38" s="292"/>
      <c r="R38" s="295"/>
    </row>
    <row r="39" spans="1:18" ht="12" customHeight="1" x14ac:dyDescent="0.15">
      <c r="A39" s="322"/>
      <c r="B39" s="286"/>
      <c r="C39" s="286"/>
      <c r="D39" s="95"/>
      <c r="E39" s="84"/>
      <c r="F39" s="95"/>
      <c r="G39" s="182" t="s">
        <v>927</v>
      </c>
      <c r="H39" s="96"/>
      <c r="I39" s="96"/>
      <c r="J39" s="96"/>
      <c r="K39" s="96"/>
      <c r="L39" s="163"/>
      <c r="M39" s="134"/>
      <c r="N39" s="97"/>
      <c r="O39" s="96"/>
      <c r="P39" s="96"/>
      <c r="Q39" s="292"/>
      <c r="R39" s="295"/>
    </row>
    <row r="40" spans="1:18" ht="12" customHeight="1" x14ac:dyDescent="0.15">
      <c r="A40" s="322"/>
      <c r="B40" s="286"/>
      <c r="C40" s="286"/>
      <c r="D40" s="95"/>
      <c r="E40" s="84"/>
      <c r="F40" s="98" t="s">
        <v>625</v>
      </c>
      <c r="G40" s="182" t="s">
        <v>928</v>
      </c>
      <c r="H40" s="96"/>
      <c r="I40" s="96"/>
      <c r="J40" s="96"/>
      <c r="K40" s="98"/>
      <c r="L40" s="161"/>
      <c r="M40" s="134"/>
      <c r="N40" s="97"/>
      <c r="O40" s="96"/>
      <c r="P40" s="117"/>
      <c r="Q40" s="292"/>
      <c r="R40" s="295"/>
    </row>
    <row r="41" spans="1:18" ht="12" customHeight="1" x14ac:dyDescent="0.15">
      <c r="A41" s="322"/>
      <c r="B41" s="286"/>
      <c r="C41" s="298"/>
      <c r="D41" s="87"/>
      <c r="E41" s="88"/>
      <c r="F41" s="87"/>
      <c r="G41" s="201" t="s">
        <v>929</v>
      </c>
      <c r="H41" s="89"/>
      <c r="I41" s="89"/>
      <c r="J41" s="89"/>
      <c r="K41" s="89"/>
      <c r="L41" s="165"/>
      <c r="M41" s="135"/>
      <c r="N41" s="90"/>
      <c r="O41" s="89"/>
      <c r="P41" s="89"/>
      <c r="Q41" s="305"/>
      <c r="R41" s="306"/>
    </row>
    <row r="42" spans="1:18" ht="12" customHeight="1" x14ac:dyDescent="0.15">
      <c r="A42" s="322"/>
      <c r="B42" s="286"/>
      <c r="C42" s="285" t="s">
        <v>930</v>
      </c>
      <c r="D42" s="91" t="s">
        <v>625</v>
      </c>
      <c r="E42" s="92" t="s">
        <v>1061</v>
      </c>
      <c r="F42" s="95"/>
      <c r="G42" s="197"/>
      <c r="H42" s="96"/>
      <c r="I42" s="96"/>
      <c r="J42" s="96"/>
      <c r="K42" s="98" t="s">
        <v>625</v>
      </c>
      <c r="L42" s="161" t="s">
        <v>625</v>
      </c>
      <c r="M42" s="136" t="s">
        <v>934</v>
      </c>
      <c r="N42" s="97" t="s">
        <v>625</v>
      </c>
      <c r="O42" s="96"/>
      <c r="P42" s="144" t="s">
        <v>625</v>
      </c>
      <c r="Q42" s="291" t="s">
        <v>627</v>
      </c>
      <c r="R42" s="294" t="s">
        <v>627</v>
      </c>
    </row>
    <row r="43" spans="1:18" ht="12" customHeight="1" x14ac:dyDescent="0.15">
      <c r="A43" s="322"/>
      <c r="B43" s="286"/>
      <c r="C43" s="286"/>
      <c r="D43" s="95"/>
      <c r="E43" s="84"/>
      <c r="F43" s="95"/>
      <c r="G43" s="182"/>
      <c r="H43" s="96"/>
      <c r="I43" s="96"/>
      <c r="J43" s="96"/>
      <c r="K43" s="98" t="s">
        <v>625</v>
      </c>
      <c r="L43" s="161" t="s">
        <v>625</v>
      </c>
      <c r="M43" s="134" t="s">
        <v>935</v>
      </c>
      <c r="N43" s="97" t="s">
        <v>625</v>
      </c>
      <c r="O43" s="96"/>
      <c r="P43" s="98" t="s">
        <v>625</v>
      </c>
      <c r="Q43" s="292"/>
      <c r="R43" s="295"/>
    </row>
    <row r="44" spans="1:18" ht="12" customHeight="1" x14ac:dyDescent="0.15">
      <c r="A44" s="322"/>
      <c r="B44" s="286"/>
      <c r="C44" s="298"/>
      <c r="D44" s="87"/>
      <c r="E44" s="88"/>
      <c r="F44" s="87"/>
      <c r="G44" s="199"/>
      <c r="H44" s="89"/>
      <c r="I44" s="89"/>
      <c r="J44" s="89"/>
      <c r="K44" s="89"/>
      <c r="L44" s="165"/>
      <c r="M44" s="135"/>
      <c r="N44" s="90"/>
      <c r="O44" s="89"/>
      <c r="P44" s="89"/>
      <c r="Q44" s="305"/>
      <c r="R44" s="306"/>
    </row>
    <row r="45" spans="1:18" ht="12" customHeight="1" x14ac:dyDescent="0.15">
      <c r="A45" s="322"/>
      <c r="B45" s="286"/>
      <c r="C45" s="285" t="s">
        <v>932</v>
      </c>
      <c r="D45" s="91" t="s">
        <v>625</v>
      </c>
      <c r="E45" s="92" t="s">
        <v>1061</v>
      </c>
      <c r="F45" s="144" t="s">
        <v>625</v>
      </c>
      <c r="G45" s="197" t="s">
        <v>867</v>
      </c>
      <c r="H45" s="96"/>
      <c r="I45" s="96"/>
      <c r="J45" s="96"/>
      <c r="K45" s="98" t="s">
        <v>625</v>
      </c>
      <c r="L45" s="161" t="s">
        <v>625</v>
      </c>
      <c r="M45" s="304" t="s">
        <v>933</v>
      </c>
      <c r="N45" s="97" t="s">
        <v>625</v>
      </c>
      <c r="O45" s="96"/>
      <c r="P45" s="98" t="s">
        <v>625</v>
      </c>
      <c r="Q45" s="291" t="s">
        <v>627</v>
      </c>
      <c r="R45" s="294" t="s">
        <v>627</v>
      </c>
    </row>
    <row r="46" spans="1:18" ht="12" customHeight="1" x14ac:dyDescent="0.15">
      <c r="A46" s="322"/>
      <c r="B46" s="286"/>
      <c r="C46" s="286"/>
      <c r="D46" s="95"/>
      <c r="E46" s="84"/>
      <c r="F46" s="98" t="s">
        <v>625</v>
      </c>
      <c r="G46" s="182" t="s">
        <v>889</v>
      </c>
      <c r="H46" s="96"/>
      <c r="I46" s="96"/>
      <c r="J46" s="96"/>
      <c r="K46" s="96"/>
      <c r="L46" s="163"/>
      <c r="M46" s="290"/>
      <c r="N46" s="97"/>
      <c r="O46" s="96"/>
      <c r="P46" s="96"/>
      <c r="Q46" s="292"/>
      <c r="R46" s="295"/>
    </row>
    <row r="47" spans="1:18" ht="12" customHeight="1" x14ac:dyDescent="0.15">
      <c r="A47" s="322"/>
      <c r="B47" s="286"/>
      <c r="C47" s="286"/>
      <c r="D47" s="95"/>
      <c r="E47" s="84"/>
      <c r="F47" s="95"/>
      <c r="G47" s="182"/>
      <c r="H47" s="96"/>
      <c r="I47" s="96"/>
      <c r="J47" s="96"/>
      <c r="K47" s="98"/>
      <c r="L47" s="161"/>
      <c r="M47" s="134"/>
      <c r="N47" s="97"/>
      <c r="O47" s="96"/>
      <c r="P47" s="76"/>
      <c r="Q47" s="292"/>
      <c r="R47" s="295"/>
    </row>
    <row r="48" spans="1:18" ht="12" customHeight="1" x14ac:dyDescent="0.15">
      <c r="A48" s="322"/>
      <c r="B48" s="298"/>
      <c r="C48" s="298"/>
      <c r="D48" s="87"/>
      <c r="E48" s="88"/>
      <c r="F48" s="87"/>
      <c r="G48" s="199"/>
      <c r="H48" s="89"/>
      <c r="I48" s="89"/>
      <c r="J48" s="89"/>
      <c r="K48" s="89"/>
      <c r="L48" s="165"/>
      <c r="M48" s="135"/>
      <c r="N48" s="90"/>
      <c r="O48" s="89"/>
      <c r="P48" s="89"/>
      <c r="Q48" s="305"/>
      <c r="R48" s="306"/>
    </row>
    <row r="49" spans="1:18" ht="12" customHeight="1" x14ac:dyDescent="0.15">
      <c r="A49" s="322"/>
      <c r="B49" s="285" t="s">
        <v>769</v>
      </c>
      <c r="C49" s="285" t="s">
        <v>931</v>
      </c>
      <c r="D49" s="91" t="s">
        <v>625</v>
      </c>
      <c r="E49" s="92" t="s">
        <v>1061</v>
      </c>
      <c r="F49" s="91" t="s">
        <v>625</v>
      </c>
      <c r="G49" s="464" t="s">
        <v>889</v>
      </c>
      <c r="H49" s="93"/>
      <c r="I49" s="93"/>
      <c r="J49" s="93"/>
      <c r="K49" s="93" t="s">
        <v>625</v>
      </c>
      <c r="L49" s="166" t="s">
        <v>625</v>
      </c>
      <c r="M49" s="304" t="s">
        <v>909</v>
      </c>
      <c r="N49" s="94" t="s">
        <v>625</v>
      </c>
      <c r="O49" s="93"/>
      <c r="P49" s="98" t="s">
        <v>625</v>
      </c>
      <c r="Q49" s="291" t="s">
        <v>627</v>
      </c>
      <c r="R49" s="294" t="s">
        <v>627</v>
      </c>
    </row>
    <row r="50" spans="1:18" ht="12" customHeight="1" x14ac:dyDescent="0.15">
      <c r="A50" s="322"/>
      <c r="B50" s="286"/>
      <c r="C50" s="300"/>
      <c r="D50" s="95"/>
      <c r="E50" s="84"/>
      <c r="F50" s="95"/>
      <c r="G50" s="392"/>
      <c r="H50" s="96"/>
      <c r="I50" s="96"/>
      <c r="J50" s="96"/>
      <c r="K50" s="96"/>
      <c r="L50" s="163"/>
      <c r="M50" s="290"/>
      <c r="N50" s="97"/>
      <c r="O50" s="96"/>
      <c r="P50" s="96"/>
      <c r="Q50" s="292"/>
      <c r="R50" s="295"/>
    </row>
    <row r="51" spans="1:18" ht="12" customHeight="1" x14ac:dyDescent="0.15">
      <c r="A51" s="322"/>
      <c r="B51" s="286"/>
      <c r="C51" s="300"/>
      <c r="D51" s="95"/>
      <c r="E51" s="84"/>
      <c r="F51" s="95"/>
      <c r="G51" s="181"/>
      <c r="H51" s="96"/>
      <c r="I51" s="96"/>
      <c r="J51" s="96"/>
      <c r="K51" s="98" t="s">
        <v>625</v>
      </c>
      <c r="L51" s="161" t="s">
        <v>625</v>
      </c>
      <c r="M51" s="290" t="s">
        <v>910</v>
      </c>
      <c r="N51" s="97" t="s">
        <v>625</v>
      </c>
      <c r="O51" s="96"/>
      <c r="P51" s="98" t="s">
        <v>625</v>
      </c>
      <c r="Q51" s="292"/>
      <c r="R51" s="295"/>
    </row>
    <row r="52" spans="1:18" ht="12" customHeight="1" x14ac:dyDescent="0.15">
      <c r="A52" s="322"/>
      <c r="B52" s="286"/>
      <c r="C52" s="300"/>
      <c r="D52" s="95"/>
      <c r="E52" s="84"/>
      <c r="F52" s="95"/>
      <c r="G52" s="181"/>
      <c r="H52" s="96"/>
      <c r="I52" s="96"/>
      <c r="J52" s="96"/>
      <c r="K52" s="95"/>
      <c r="L52" s="163"/>
      <c r="M52" s="290"/>
      <c r="N52" s="97"/>
      <c r="O52" s="96"/>
      <c r="P52" s="95"/>
      <c r="Q52" s="292"/>
      <c r="R52" s="295"/>
    </row>
    <row r="53" spans="1:18" ht="12" customHeight="1" x14ac:dyDescent="0.15">
      <c r="A53" s="322"/>
      <c r="B53" s="286"/>
      <c r="C53" s="300"/>
      <c r="D53" s="95"/>
      <c r="E53" s="84"/>
      <c r="F53" s="98" t="s">
        <v>625</v>
      </c>
      <c r="G53" s="392" t="s">
        <v>890</v>
      </c>
      <c r="H53" s="96"/>
      <c r="I53" s="96"/>
      <c r="J53" s="96"/>
      <c r="K53" s="98" t="s">
        <v>625</v>
      </c>
      <c r="L53" s="161" t="s">
        <v>625</v>
      </c>
      <c r="M53" s="290" t="s">
        <v>770</v>
      </c>
      <c r="N53" s="97" t="s">
        <v>625</v>
      </c>
      <c r="O53" s="96"/>
      <c r="P53" s="98" t="s">
        <v>625</v>
      </c>
      <c r="Q53" s="292"/>
      <c r="R53" s="295"/>
    </row>
    <row r="54" spans="1:18" ht="12" customHeight="1" x14ac:dyDescent="0.15">
      <c r="A54" s="322"/>
      <c r="B54" s="298"/>
      <c r="C54" s="301"/>
      <c r="D54" s="87"/>
      <c r="E54" s="88"/>
      <c r="F54" s="87"/>
      <c r="G54" s="393"/>
      <c r="H54" s="89"/>
      <c r="I54" s="89"/>
      <c r="J54" s="89"/>
      <c r="K54" s="89"/>
      <c r="L54" s="165"/>
      <c r="M54" s="308"/>
      <c r="N54" s="90"/>
      <c r="O54" s="89"/>
      <c r="P54" s="89"/>
      <c r="Q54" s="305"/>
      <c r="R54" s="306"/>
    </row>
    <row r="55" spans="1:18" ht="12" customHeight="1" x14ac:dyDescent="0.15">
      <c r="A55" s="322"/>
      <c r="B55" s="285" t="s">
        <v>903</v>
      </c>
      <c r="C55" s="132" t="s">
        <v>904</v>
      </c>
      <c r="D55" s="91" t="s">
        <v>625</v>
      </c>
      <c r="E55" s="92" t="s">
        <v>1061</v>
      </c>
      <c r="F55" s="91" t="s">
        <v>625</v>
      </c>
      <c r="G55" s="302" t="s">
        <v>906</v>
      </c>
      <c r="H55" s="93"/>
      <c r="I55" s="93" t="s">
        <v>625</v>
      </c>
      <c r="J55" s="93" t="s">
        <v>625</v>
      </c>
      <c r="K55" s="93" t="s">
        <v>625</v>
      </c>
      <c r="L55" s="166" t="s">
        <v>625</v>
      </c>
      <c r="M55" s="304" t="s">
        <v>907</v>
      </c>
      <c r="N55" s="94" t="s">
        <v>625</v>
      </c>
      <c r="O55" s="93"/>
      <c r="P55" s="98" t="s">
        <v>625</v>
      </c>
      <c r="Q55" s="291" t="s">
        <v>627</v>
      </c>
      <c r="R55" s="294" t="s">
        <v>627</v>
      </c>
    </row>
    <row r="56" spans="1:18" ht="12" customHeight="1" x14ac:dyDescent="0.15">
      <c r="A56" s="322"/>
      <c r="B56" s="286"/>
      <c r="C56" s="138"/>
      <c r="D56" s="95"/>
      <c r="E56" s="84"/>
      <c r="F56" s="98"/>
      <c r="G56" s="303"/>
      <c r="H56" s="96"/>
      <c r="I56" s="96"/>
      <c r="J56" s="96"/>
      <c r="K56" s="96"/>
      <c r="L56" s="163"/>
      <c r="M56" s="290"/>
      <c r="N56" s="97"/>
      <c r="O56" s="96"/>
      <c r="P56" s="96"/>
      <c r="Q56" s="292"/>
      <c r="R56" s="295"/>
    </row>
    <row r="57" spans="1:18" ht="12" customHeight="1" x14ac:dyDescent="0.15">
      <c r="A57" s="322"/>
      <c r="B57" s="286"/>
      <c r="C57" s="132" t="s">
        <v>905</v>
      </c>
      <c r="D57" s="91" t="s">
        <v>625</v>
      </c>
      <c r="E57" s="92" t="s">
        <v>1061</v>
      </c>
      <c r="F57" s="144" t="s">
        <v>625</v>
      </c>
      <c r="G57" s="464" t="s">
        <v>906</v>
      </c>
      <c r="H57" s="93"/>
      <c r="I57" s="144" t="s">
        <v>625</v>
      </c>
      <c r="J57" s="144" t="s">
        <v>625</v>
      </c>
      <c r="K57" s="144" t="s">
        <v>625</v>
      </c>
      <c r="L57" s="164" t="s">
        <v>625</v>
      </c>
      <c r="M57" s="304" t="s">
        <v>908</v>
      </c>
      <c r="N57" s="94" t="s">
        <v>625</v>
      </c>
      <c r="O57" s="93"/>
      <c r="P57" s="116" t="s">
        <v>625</v>
      </c>
      <c r="Q57" s="292"/>
      <c r="R57" s="295"/>
    </row>
    <row r="58" spans="1:18" ht="12" customHeight="1" thickBot="1" x14ac:dyDescent="0.2">
      <c r="A58" s="323"/>
      <c r="B58" s="287"/>
      <c r="C58" s="160"/>
      <c r="D58" s="99"/>
      <c r="E58" s="100"/>
      <c r="F58" s="99"/>
      <c r="G58" s="465"/>
      <c r="H58" s="101"/>
      <c r="I58" s="101"/>
      <c r="J58" s="101"/>
      <c r="K58" s="101"/>
      <c r="L58" s="167"/>
      <c r="M58" s="297"/>
      <c r="N58" s="102"/>
      <c r="O58" s="101"/>
      <c r="P58" s="101"/>
      <c r="Q58" s="293"/>
      <c r="R58" s="296"/>
    </row>
    <row r="59" spans="1:18" x14ac:dyDescent="0.15">
      <c r="G59" s="202"/>
    </row>
  </sheetData>
  <mergeCells count="87">
    <mergeCell ref="Q12:Q15"/>
    <mergeCell ref="R12:R15"/>
    <mergeCell ref="Q16:Q19"/>
    <mergeCell ref="R16:R19"/>
    <mergeCell ref="B8:B11"/>
    <mergeCell ref="C8:C11"/>
    <mergeCell ref="M8:M9"/>
    <mergeCell ref="Q8:Q11"/>
    <mergeCell ref="R8:R11"/>
    <mergeCell ref="G10:G11"/>
    <mergeCell ref="M10:M11"/>
    <mergeCell ref="M14:M15"/>
    <mergeCell ref="M18:M19"/>
    <mergeCell ref="B12:B19"/>
    <mergeCell ref="G12:G13"/>
    <mergeCell ref="M12:M13"/>
    <mergeCell ref="A8:A19"/>
    <mergeCell ref="C12:C15"/>
    <mergeCell ref="C16:C19"/>
    <mergeCell ref="G16:G17"/>
    <mergeCell ref="M16:M17"/>
    <mergeCell ref="J2:R2"/>
    <mergeCell ref="J3:R3"/>
    <mergeCell ref="A5:A7"/>
    <mergeCell ref="B5:B7"/>
    <mergeCell ref="C5:C7"/>
    <mergeCell ref="D5:M5"/>
    <mergeCell ref="N5:R5"/>
    <mergeCell ref="D6:E7"/>
    <mergeCell ref="F6:G7"/>
    <mergeCell ref="H6:K6"/>
    <mergeCell ref="L6:M7"/>
    <mergeCell ref="N6:P6"/>
    <mergeCell ref="Q6:R6"/>
    <mergeCell ref="J20:R20"/>
    <mergeCell ref="J21:R21"/>
    <mergeCell ref="A23:A25"/>
    <mergeCell ref="B23:B25"/>
    <mergeCell ref="C23:C25"/>
    <mergeCell ref="D23:M23"/>
    <mergeCell ref="N23:R23"/>
    <mergeCell ref="D24:E25"/>
    <mergeCell ref="F24:G25"/>
    <mergeCell ref="H24:K24"/>
    <mergeCell ref="L24:M25"/>
    <mergeCell ref="N24:P24"/>
    <mergeCell ref="Q24:R24"/>
    <mergeCell ref="A26:A58"/>
    <mergeCell ref="M26:M27"/>
    <mergeCell ref="B49:B54"/>
    <mergeCell ref="C49:C54"/>
    <mergeCell ref="G49:G50"/>
    <mergeCell ref="M49:M50"/>
    <mergeCell ref="B55:B58"/>
    <mergeCell ref="G55:G56"/>
    <mergeCell ref="M55:M56"/>
    <mergeCell ref="B26:B29"/>
    <mergeCell ref="C26:C29"/>
    <mergeCell ref="B34:B48"/>
    <mergeCell ref="C30:C33"/>
    <mergeCell ref="B30:B33"/>
    <mergeCell ref="C34:C41"/>
    <mergeCell ref="Q55:Q58"/>
    <mergeCell ref="R55:R58"/>
    <mergeCell ref="G57:G58"/>
    <mergeCell ref="M57:M58"/>
    <mergeCell ref="Q49:Q54"/>
    <mergeCell ref="R49:R54"/>
    <mergeCell ref="G53:G54"/>
    <mergeCell ref="M53:M54"/>
    <mergeCell ref="M51:M52"/>
    <mergeCell ref="Q26:Q29"/>
    <mergeCell ref="R26:R29"/>
    <mergeCell ref="Q30:Q33"/>
    <mergeCell ref="R30:R33"/>
    <mergeCell ref="C45:C48"/>
    <mergeCell ref="M45:M46"/>
    <mergeCell ref="Q45:Q48"/>
    <mergeCell ref="R45:R48"/>
    <mergeCell ref="M28:M29"/>
    <mergeCell ref="M30:M31"/>
    <mergeCell ref="M32:M33"/>
    <mergeCell ref="Q42:Q44"/>
    <mergeCell ref="R42:R44"/>
    <mergeCell ref="Q34:Q41"/>
    <mergeCell ref="R34:R41"/>
    <mergeCell ref="C42:C44"/>
  </mergeCells>
  <phoneticPr fontId="5"/>
  <dataValidations count="1">
    <dataValidation type="list" allowBlank="1" showInputMessage="1" showErrorMessage="1" sqref="N10 N8 N14 N12 P10 P14 P18 J18:L18 J14:L14 J10:L10 N18 J12:L12 J8:L8 D12 D8 F8:F9 F12 F14:F16 K45:L45 N45 N49 N55 P53 P57 P32 P45 P28 K53:L53 N30:P30 K28:L28 K32:L32 K30:L30 K47:L47 I57:L57 D26 K26:L26 N26 N28 N53 N57 I55:L55 K49:L49 D55 D49 F49 F55 F26:F28 F30:F32 F53 F57 F18:F19 N16 J16:L16 D16 P12 P16 P8 P55 D57 P49 K51:L51 P51 N51 P26 D30 N32 N42:N43 F45:F46 K42:L43 K37:L38 N37:N38 P40 K40:L40 N34:N35 K34:L35 D34 F35 D42 D45 P42:P43 F37:F38 F40 P34:P38" xr:uid="{00000000-0002-0000-0900-000000000000}">
      <formula1>"□,■"</formula1>
    </dataValidation>
  </dataValidations>
  <pageMargins left="0.61" right="0.24" top="0.59" bottom="0.28999999999999998" header="0.3" footer="0.16"/>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sheetPr>
  <dimension ref="A1:S70"/>
  <sheetViews>
    <sheetView topLeftCell="A30" workbookViewId="0">
      <selection activeCell="T57" sqref="T57"/>
    </sheetView>
  </sheetViews>
  <sheetFormatPr defaultColWidth="9" defaultRowHeight="11.25" x14ac:dyDescent="0.15"/>
  <cols>
    <col min="1" max="1" width="3.125" style="76" customWidth="1"/>
    <col min="2" max="2" width="14.125" style="76" customWidth="1"/>
    <col min="3" max="3" width="2.875" style="76" customWidth="1"/>
    <col min="4" max="4" width="5.875" style="76" customWidth="1"/>
    <col min="5" max="5" width="2.625" style="76" customWidth="1"/>
    <col min="6" max="6" width="3" style="76" customWidth="1"/>
    <col min="7" max="7" width="2.625" style="77" customWidth="1"/>
    <col min="8" max="8" width="8.375" style="106" customWidth="1"/>
    <col min="9" max="12" width="2.625" style="76" customWidth="1"/>
    <col min="13" max="13" width="2.125" style="76" customWidth="1"/>
    <col min="14" max="14" width="12.125" style="78" customWidth="1"/>
    <col min="15" max="17" width="2.625" style="77" customWidth="1"/>
    <col min="18" max="19" width="10.625" style="77" customWidth="1"/>
    <col min="20" max="20" width="9" style="76" customWidth="1"/>
    <col min="21" max="16384" width="9" style="76"/>
  </cols>
  <sheetData>
    <row r="1" spans="1:19" s="69" customFormat="1" ht="21" customHeight="1" x14ac:dyDescent="0.15">
      <c r="A1" s="72" t="s">
        <v>853</v>
      </c>
      <c r="B1" s="72"/>
      <c r="C1" s="72"/>
      <c r="D1" s="72"/>
      <c r="E1" s="72"/>
      <c r="F1" s="72"/>
      <c r="G1" s="73"/>
      <c r="H1" s="105"/>
      <c r="I1" s="72"/>
      <c r="J1" s="72"/>
      <c r="K1" s="72"/>
      <c r="L1" s="72"/>
      <c r="M1" s="72"/>
      <c r="N1" s="74"/>
      <c r="O1" s="70"/>
      <c r="P1" s="70"/>
      <c r="Q1" s="70"/>
      <c r="R1" s="70"/>
      <c r="S1" s="75" t="s">
        <v>817</v>
      </c>
    </row>
    <row r="2" spans="1:19" s="69" customFormat="1" ht="15" customHeight="1" x14ac:dyDescent="0.15">
      <c r="A2" s="72"/>
      <c r="B2" s="72"/>
      <c r="C2" s="72"/>
      <c r="D2" s="72"/>
      <c r="E2" s="72"/>
      <c r="F2" s="72"/>
      <c r="G2" s="73"/>
      <c r="H2" s="105"/>
      <c r="I2" s="72"/>
      <c r="J2" s="72"/>
      <c r="K2" s="325" t="s">
        <v>607</v>
      </c>
      <c r="L2" s="325"/>
      <c r="M2" s="325"/>
      <c r="N2" s="325"/>
      <c r="O2" s="325"/>
      <c r="P2" s="325"/>
      <c r="Q2" s="325"/>
      <c r="R2" s="325"/>
      <c r="S2" s="325"/>
    </row>
    <row r="3" spans="1:19" s="69" customFormat="1" ht="15" customHeight="1" x14ac:dyDescent="0.15">
      <c r="A3" s="72"/>
      <c r="B3" s="72" t="s">
        <v>855</v>
      </c>
      <c r="C3" s="72"/>
      <c r="D3" s="72"/>
      <c r="E3" s="72"/>
      <c r="F3" s="72"/>
      <c r="G3" s="73"/>
      <c r="H3" s="105"/>
      <c r="I3" s="72"/>
      <c r="J3" s="72"/>
      <c r="K3" s="326" t="s">
        <v>608</v>
      </c>
      <c r="L3" s="326"/>
      <c r="M3" s="326"/>
      <c r="N3" s="326"/>
      <c r="O3" s="326"/>
      <c r="P3" s="326"/>
      <c r="Q3" s="326"/>
      <c r="R3" s="326"/>
      <c r="S3" s="326"/>
    </row>
    <row r="5" spans="1:19" s="79" customFormat="1" ht="13.5" customHeight="1" x14ac:dyDescent="0.15">
      <c r="A5" s="327"/>
      <c r="B5" s="330" t="s">
        <v>609</v>
      </c>
      <c r="C5" s="484" t="s">
        <v>610</v>
      </c>
      <c r="D5" s="485"/>
      <c r="E5" s="330" t="s">
        <v>611</v>
      </c>
      <c r="F5" s="330"/>
      <c r="G5" s="330"/>
      <c r="H5" s="330"/>
      <c r="I5" s="330"/>
      <c r="J5" s="330"/>
      <c r="K5" s="330"/>
      <c r="L5" s="330"/>
      <c r="M5" s="330"/>
      <c r="N5" s="332"/>
      <c r="O5" s="333" t="s">
        <v>1110</v>
      </c>
      <c r="P5" s="333"/>
      <c r="Q5" s="333"/>
      <c r="R5" s="333"/>
      <c r="S5" s="334"/>
    </row>
    <row r="6" spans="1:19" s="79" customFormat="1" ht="13.5" customHeight="1" x14ac:dyDescent="0.15">
      <c r="A6" s="328"/>
      <c r="B6" s="320"/>
      <c r="C6" s="486"/>
      <c r="D6" s="487"/>
      <c r="E6" s="335" t="s">
        <v>612</v>
      </c>
      <c r="F6" s="336"/>
      <c r="G6" s="315" t="s">
        <v>613</v>
      </c>
      <c r="H6" s="339"/>
      <c r="I6" s="320" t="s">
        <v>614</v>
      </c>
      <c r="J6" s="320"/>
      <c r="K6" s="320"/>
      <c r="L6" s="320"/>
      <c r="M6" s="315" t="s">
        <v>615</v>
      </c>
      <c r="N6" s="316"/>
      <c r="O6" s="319" t="s">
        <v>616</v>
      </c>
      <c r="P6" s="320"/>
      <c r="Q6" s="320"/>
      <c r="R6" s="320" t="s">
        <v>617</v>
      </c>
      <c r="S6" s="321"/>
    </row>
    <row r="7" spans="1:19" s="79" customFormat="1" ht="13.5" customHeight="1" thickBot="1" x14ac:dyDescent="0.2">
      <c r="A7" s="329"/>
      <c r="B7" s="331"/>
      <c r="C7" s="317"/>
      <c r="D7" s="340"/>
      <c r="E7" s="337"/>
      <c r="F7" s="338"/>
      <c r="G7" s="317"/>
      <c r="H7" s="340"/>
      <c r="I7" s="80">
        <v>1</v>
      </c>
      <c r="J7" s="80">
        <v>2</v>
      </c>
      <c r="K7" s="80">
        <v>3</v>
      </c>
      <c r="L7" s="80">
        <v>4</v>
      </c>
      <c r="M7" s="317"/>
      <c r="N7" s="318"/>
      <c r="O7" s="81" t="s">
        <v>618</v>
      </c>
      <c r="P7" s="80" t="s">
        <v>619</v>
      </c>
      <c r="Q7" s="80" t="s">
        <v>620</v>
      </c>
      <c r="R7" s="80" t="s">
        <v>621</v>
      </c>
      <c r="S7" s="82" t="s">
        <v>622</v>
      </c>
    </row>
    <row r="8" spans="1:19" s="77" customFormat="1" ht="12" customHeight="1" thickTop="1" x14ac:dyDescent="0.15">
      <c r="A8" s="376" t="s">
        <v>818</v>
      </c>
      <c r="B8" s="364" t="s">
        <v>819</v>
      </c>
      <c r="C8" s="489" t="s">
        <v>820</v>
      </c>
      <c r="D8" s="490"/>
      <c r="E8" s="83" t="s">
        <v>625</v>
      </c>
      <c r="F8" s="103" t="s">
        <v>1061</v>
      </c>
      <c r="G8" s="83" t="s">
        <v>625</v>
      </c>
      <c r="H8" s="213" t="s">
        <v>1011</v>
      </c>
      <c r="I8" s="85"/>
      <c r="J8" s="85"/>
      <c r="K8" s="85" t="s">
        <v>625</v>
      </c>
      <c r="L8" s="85" t="s">
        <v>625</v>
      </c>
      <c r="M8" s="162" t="s">
        <v>625</v>
      </c>
      <c r="N8" s="174" t="s">
        <v>1063</v>
      </c>
      <c r="O8" s="86" t="s">
        <v>625</v>
      </c>
      <c r="P8" s="85"/>
      <c r="Q8" s="85" t="s">
        <v>625</v>
      </c>
      <c r="R8" s="342" t="s">
        <v>627</v>
      </c>
      <c r="S8" s="348" t="s">
        <v>627</v>
      </c>
    </row>
    <row r="9" spans="1:19" ht="12" customHeight="1" x14ac:dyDescent="0.15">
      <c r="A9" s="322"/>
      <c r="B9" s="470"/>
      <c r="C9" s="347"/>
      <c r="D9" s="345"/>
      <c r="E9" s="95"/>
      <c r="F9" s="84"/>
      <c r="G9" s="98" t="s">
        <v>625</v>
      </c>
      <c r="H9" s="204" t="s">
        <v>1009</v>
      </c>
      <c r="I9" s="96"/>
      <c r="J9" s="96"/>
      <c r="K9" s="98" t="s">
        <v>625</v>
      </c>
      <c r="L9" s="98" t="s">
        <v>625</v>
      </c>
      <c r="M9" s="161" t="s">
        <v>625</v>
      </c>
      <c r="N9" s="324" t="s">
        <v>1064</v>
      </c>
      <c r="O9" s="97" t="s">
        <v>625</v>
      </c>
      <c r="P9" s="96"/>
      <c r="Q9" s="98" t="s">
        <v>625</v>
      </c>
      <c r="R9" s="292"/>
      <c r="S9" s="295"/>
    </row>
    <row r="10" spans="1:19" ht="12" customHeight="1" x14ac:dyDescent="0.15">
      <c r="A10" s="322"/>
      <c r="B10" s="470"/>
      <c r="C10" s="347"/>
      <c r="D10" s="345"/>
      <c r="E10" s="95"/>
      <c r="F10" s="84"/>
      <c r="G10" s="98" t="s">
        <v>625</v>
      </c>
      <c r="H10" s="204" t="s">
        <v>1010</v>
      </c>
      <c r="I10" s="96"/>
      <c r="J10" s="96"/>
      <c r="K10" s="96"/>
      <c r="L10" s="96"/>
      <c r="M10" s="163"/>
      <c r="N10" s="324"/>
      <c r="O10" s="97"/>
      <c r="P10" s="96"/>
      <c r="Q10" s="96"/>
      <c r="R10" s="292"/>
      <c r="S10" s="295"/>
    </row>
    <row r="11" spans="1:19" ht="12" customHeight="1" x14ac:dyDescent="0.15">
      <c r="A11" s="322"/>
      <c r="B11" s="470"/>
      <c r="C11" s="347"/>
      <c r="D11" s="345"/>
      <c r="E11" s="95"/>
      <c r="F11" s="84"/>
      <c r="G11" s="98" t="s">
        <v>625</v>
      </c>
      <c r="H11" s="204" t="s">
        <v>1015</v>
      </c>
      <c r="I11" s="96"/>
      <c r="J11" s="96"/>
      <c r="K11" s="98" t="s">
        <v>625</v>
      </c>
      <c r="L11" s="98" t="s">
        <v>625</v>
      </c>
      <c r="M11" s="161" t="s">
        <v>625</v>
      </c>
      <c r="N11" s="290" t="s">
        <v>1065</v>
      </c>
      <c r="O11" s="97" t="s">
        <v>625</v>
      </c>
      <c r="P11" s="96"/>
      <c r="Q11" s="98" t="s">
        <v>625</v>
      </c>
      <c r="R11" s="292"/>
      <c r="S11" s="295"/>
    </row>
    <row r="12" spans="1:19" ht="12" customHeight="1" x14ac:dyDescent="0.15">
      <c r="A12" s="322"/>
      <c r="B12" s="470"/>
      <c r="C12" s="375"/>
      <c r="D12" s="491"/>
      <c r="E12" s="87"/>
      <c r="F12" s="88"/>
      <c r="G12" s="87"/>
      <c r="H12" s="211"/>
      <c r="I12" s="89"/>
      <c r="J12" s="89"/>
      <c r="K12" s="89"/>
      <c r="L12" s="89"/>
      <c r="M12" s="165"/>
      <c r="N12" s="308"/>
      <c r="O12" s="90"/>
      <c r="P12" s="89"/>
      <c r="Q12" s="89"/>
      <c r="R12" s="292"/>
      <c r="S12" s="295"/>
    </row>
    <row r="13" spans="1:19" ht="12" customHeight="1" x14ac:dyDescent="0.15">
      <c r="A13" s="322"/>
      <c r="B13" s="470"/>
      <c r="C13" s="346" t="s">
        <v>821</v>
      </c>
      <c r="D13" s="312"/>
      <c r="E13" s="91" t="s">
        <v>625</v>
      </c>
      <c r="F13" s="92" t="s">
        <v>1061</v>
      </c>
      <c r="G13" s="91" t="s">
        <v>625</v>
      </c>
      <c r="H13" s="483" t="s">
        <v>776</v>
      </c>
      <c r="I13" s="93"/>
      <c r="J13" s="93"/>
      <c r="K13" s="93" t="s">
        <v>625</v>
      </c>
      <c r="L13" s="93" t="s">
        <v>625</v>
      </c>
      <c r="M13" s="166" t="s">
        <v>625</v>
      </c>
      <c r="N13" s="304" t="s">
        <v>822</v>
      </c>
      <c r="O13" s="94" t="s">
        <v>625</v>
      </c>
      <c r="P13" s="93"/>
      <c r="Q13" s="93" t="s">
        <v>625</v>
      </c>
      <c r="R13" s="292"/>
      <c r="S13" s="295"/>
    </row>
    <row r="14" spans="1:19" ht="12" customHeight="1" x14ac:dyDescent="0.15">
      <c r="A14" s="322"/>
      <c r="B14" s="470"/>
      <c r="C14" s="347"/>
      <c r="D14" s="345"/>
      <c r="E14" s="95"/>
      <c r="F14" s="84"/>
      <c r="G14" s="98"/>
      <c r="H14" s="303"/>
      <c r="I14" s="96"/>
      <c r="J14" s="96"/>
      <c r="K14" s="96"/>
      <c r="L14" s="96"/>
      <c r="M14" s="163"/>
      <c r="N14" s="290"/>
      <c r="O14" s="97"/>
      <c r="P14" s="96"/>
      <c r="Q14" s="96"/>
      <c r="R14" s="292"/>
      <c r="S14" s="295"/>
    </row>
    <row r="15" spans="1:19" ht="12" customHeight="1" x14ac:dyDescent="0.15">
      <c r="A15" s="322"/>
      <c r="B15" s="470"/>
      <c r="C15" s="347"/>
      <c r="D15" s="345"/>
      <c r="E15" s="95"/>
      <c r="F15" s="84"/>
      <c r="G15" s="98" t="s">
        <v>625</v>
      </c>
      <c r="H15" s="204" t="s">
        <v>1014</v>
      </c>
      <c r="I15" s="96"/>
      <c r="J15" s="96"/>
      <c r="K15" s="98" t="s">
        <v>625</v>
      </c>
      <c r="L15" s="98" t="s">
        <v>625</v>
      </c>
      <c r="M15" s="161" t="s">
        <v>625</v>
      </c>
      <c r="N15" s="290" t="s">
        <v>823</v>
      </c>
      <c r="O15" s="97" t="s">
        <v>625</v>
      </c>
      <c r="P15" s="96"/>
      <c r="Q15" s="98" t="s">
        <v>625</v>
      </c>
      <c r="R15" s="292"/>
      <c r="S15" s="295"/>
    </row>
    <row r="16" spans="1:19" ht="12" customHeight="1" x14ac:dyDescent="0.15">
      <c r="A16" s="322"/>
      <c r="B16" s="470"/>
      <c r="C16" s="375"/>
      <c r="D16" s="491"/>
      <c r="E16" s="87"/>
      <c r="F16" s="88"/>
      <c r="G16" s="98" t="s">
        <v>625</v>
      </c>
      <c r="H16" s="211" t="s">
        <v>1013</v>
      </c>
      <c r="I16" s="89"/>
      <c r="J16" s="89"/>
      <c r="K16" s="89"/>
      <c r="L16" s="89"/>
      <c r="M16" s="165"/>
      <c r="N16" s="308"/>
      <c r="O16" s="90"/>
      <c r="P16" s="89"/>
      <c r="Q16" s="89"/>
      <c r="R16" s="305"/>
      <c r="S16" s="306"/>
    </row>
    <row r="17" spans="1:19" ht="12" customHeight="1" x14ac:dyDescent="0.15">
      <c r="A17" s="322"/>
      <c r="B17" s="470"/>
      <c r="C17" s="346" t="s">
        <v>824</v>
      </c>
      <c r="D17" s="312"/>
      <c r="E17" s="91" t="s">
        <v>625</v>
      </c>
      <c r="F17" s="92" t="s">
        <v>1061</v>
      </c>
      <c r="G17" s="91" t="s">
        <v>625</v>
      </c>
      <c r="H17" s="180" t="s">
        <v>1014</v>
      </c>
      <c r="I17" s="93"/>
      <c r="J17" s="93"/>
      <c r="K17" s="93" t="s">
        <v>625</v>
      </c>
      <c r="L17" s="93" t="s">
        <v>625</v>
      </c>
      <c r="M17" s="166" t="s">
        <v>625</v>
      </c>
      <c r="N17" s="136" t="s">
        <v>1063</v>
      </c>
      <c r="O17" s="94" t="s">
        <v>625</v>
      </c>
      <c r="P17" s="93"/>
      <c r="Q17" s="93" t="s">
        <v>625</v>
      </c>
      <c r="R17" s="291" t="s">
        <v>627</v>
      </c>
      <c r="S17" s="294" t="s">
        <v>627</v>
      </c>
    </row>
    <row r="18" spans="1:19" ht="12" customHeight="1" x14ac:dyDescent="0.15">
      <c r="A18" s="322"/>
      <c r="B18" s="470"/>
      <c r="C18" s="347"/>
      <c r="D18" s="345"/>
      <c r="E18" s="95"/>
      <c r="F18" s="84"/>
      <c r="G18" s="98" t="s">
        <v>625</v>
      </c>
      <c r="H18" s="204" t="s">
        <v>1009</v>
      </c>
      <c r="I18" s="96"/>
      <c r="J18" s="96"/>
      <c r="K18" s="98" t="s">
        <v>625</v>
      </c>
      <c r="L18" s="98" t="s">
        <v>625</v>
      </c>
      <c r="M18" s="161" t="s">
        <v>625</v>
      </c>
      <c r="N18" s="212" t="s">
        <v>1064</v>
      </c>
      <c r="O18" s="97" t="s">
        <v>625</v>
      </c>
      <c r="P18" s="96"/>
      <c r="Q18" s="98" t="s">
        <v>625</v>
      </c>
      <c r="R18" s="292"/>
      <c r="S18" s="295"/>
    </row>
    <row r="19" spans="1:19" ht="12" customHeight="1" x14ac:dyDescent="0.15">
      <c r="A19" s="322"/>
      <c r="B19" s="470"/>
      <c r="C19" s="347"/>
      <c r="D19" s="345"/>
      <c r="E19" s="95"/>
      <c r="F19" s="84"/>
      <c r="G19" s="98" t="s">
        <v>625</v>
      </c>
      <c r="H19" s="204" t="s">
        <v>1010</v>
      </c>
      <c r="I19" s="96"/>
      <c r="J19" s="96"/>
      <c r="K19" s="98" t="s">
        <v>625</v>
      </c>
      <c r="L19" s="98" t="s">
        <v>625</v>
      </c>
      <c r="M19" s="161" t="s">
        <v>625</v>
      </c>
      <c r="N19" s="290" t="s">
        <v>1065</v>
      </c>
      <c r="O19" s="97" t="s">
        <v>625</v>
      </c>
      <c r="P19" s="96"/>
      <c r="Q19" s="98" t="s">
        <v>625</v>
      </c>
      <c r="R19" s="292"/>
      <c r="S19" s="295"/>
    </row>
    <row r="20" spans="1:19" ht="12" customHeight="1" x14ac:dyDescent="0.15">
      <c r="A20" s="322"/>
      <c r="B20" s="470"/>
      <c r="C20" s="347"/>
      <c r="D20" s="345"/>
      <c r="E20" s="95"/>
      <c r="F20" s="84"/>
      <c r="G20" s="98" t="s">
        <v>625</v>
      </c>
      <c r="H20" s="204" t="s">
        <v>1012</v>
      </c>
      <c r="I20" s="96"/>
      <c r="J20" s="96"/>
      <c r="K20" s="96"/>
      <c r="L20" s="96"/>
      <c r="M20" s="163"/>
      <c r="N20" s="290"/>
      <c r="O20" s="97"/>
      <c r="P20" s="96"/>
      <c r="Q20" s="96"/>
      <c r="R20" s="292"/>
      <c r="S20" s="295"/>
    </row>
    <row r="21" spans="1:19" ht="12" customHeight="1" x14ac:dyDescent="0.15">
      <c r="A21" s="322"/>
      <c r="B21" s="470"/>
      <c r="C21" s="375"/>
      <c r="D21" s="491"/>
      <c r="E21" s="95"/>
      <c r="F21" s="84"/>
      <c r="G21" s="98" t="s">
        <v>625</v>
      </c>
      <c r="H21" s="178"/>
      <c r="I21" s="96"/>
      <c r="J21" s="96"/>
      <c r="K21" s="98" t="s">
        <v>625</v>
      </c>
      <c r="L21" s="98" t="s">
        <v>625</v>
      </c>
      <c r="M21" s="161" t="s">
        <v>625</v>
      </c>
      <c r="N21" s="134" t="s">
        <v>825</v>
      </c>
      <c r="O21" s="97" t="s">
        <v>625</v>
      </c>
      <c r="P21" s="96"/>
      <c r="Q21" s="98" t="s">
        <v>625</v>
      </c>
      <c r="R21" s="292"/>
      <c r="S21" s="295"/>
    </row>
    <row r="22" spans="1:19" ht="12" customHeight="1" x14ac:dyDescent="0.15">
      <c r="A22" s="322"/>
      <c r="B22" s="470"/>
      <c r="C22" s="347" t="s">
        <v>821</v>
      </c>
      <c r="D22" s="345"/>
      <c r="E22" s="91" t="s">
        <v>625</v>
      </c>
      <c r="F22" s="92" t="s">
        <v>1061</v>
      </c>
      <c r="G22" s="91" t="s">
        <v>625</v>
      </c>
      <c r="H22" s="483" t="s">
        <v>776</v>
      </c>
      <c r="I22" s="93"/>
      <c r="J22" s="93"/>
      <c r="K22" s="93" t="s">
        <v>625</v>
      </c>
      <c r="L22" s="93" t="s">
        <v>625</v>
      </c>
      <c r="M22" s="166" t="s">
        <v>625</v>
      </c>
      <c r="N22" s="304" t="s">
        <v>822</v>
      </c>
      <c r="O22" s="94" t="s">
        <v>625</v>
      </c>
      <c r="P22" s="93"/>
      <c r="Q22" s="93" t="s">
        <v>625</v>
      </c>
      <c r="R22" s="292"/>
      <c r="S22" s="295"/>
    </row>
    <row r="23" spans="1:19" ht="12" customHeight="1" x14ac:dyDescent="0.15">
      <c r="A23" s="322"/>
      <c r="B23" s="470"/>
      <c r="C23" s="347"/>
      <c r="D23" s="345"/>
      <c r="E23" s="95"/>
      <c r="F23" s="84"/>
      <c r="G23" s="98"/>
      <c r="H23" s="303"/>
      <c r="I23" s="96"/>
      <c r="J23" s="96"/>
      <c r="K23" s="96"/>
      <c r="L23" s="96"/>
      <c r="M23" s="163"/>
      <c r="N23" s="290"/>
      <c r="O23" s="97"/>
      <c r="P23" s="96"/>
      <c r="Q23" s="96"/>
      <c r="R23" s="292"/>
      <c r="S23" s="295"/>
    </row>
    <row r="24" spans="1:19" ht="12" customHeight="1" x14ac:dyDescent="0.15">
      <c r="A24" s="322"/>
      <c r="B24" s="470"/>
      <c r="C24" s="347"/>
      <c r="D24" s="345"/>
      <c r="E24" s="95"/>
      <c r="F24" s="84"/>
      <c r="G24" s="98" t="s">
        <v>625</v>
      </c>
      <c r="H24" s="204" t="s">
        <v>1017</v>
      </c>
      <c r="I24" s="96"/>
      <c r="J24" s="96"/>
      <c r="K24" s="98" t="s">
        <v>625</v>
      </c>
      <c r="L24" s="98" t="s">
        <v>625</v>
      </c>
      <c r="M24" s="161" t="s">
        <v>625</v>
      </c>
      <c r="N24" s="290" t="s">
        <v>823</v>
      </c>
      <c r="O24" s="97" t="s">
        <v>625</v>
      </c>
      <c r="P24" s="96"/>
      <c r="Q24" s="98" t="s">
        <v>625</v>
      </c>
      <c r="R24" s="292"/>
      <c r="S24" s="295"/>
    </row>
    <row r="25" spans="1:19" ht="12" customHeight="1" x14ac:dyDescent="0.15">
      <c r="A25" s="322"/>
      <c r="B25" s="471"/>
      <c r="C25" s="375"/>
      <c r="D25" s="491"/>
      <c r="E25" s="87"/>
      <c r="F25" s="88"/>
      <c r="G25" s="98" t="s">
        <v>625</v>
      </c>
      <c r="H25" s="211" t="s">
        <v>1013</v>
      </c>
      <c r="I25" s="89"/>
      <c r="J25" s="89"/>
      <c r="K25" s="89"/>
      <c r="L25" s="89"/>
      <c r="M25" s="165"/>
      <c r="N25" s="308"/>
      <c r="O25" s="90"/>
      <c r="P25" s="89"/>
      <c r="Q25" s="89"/>
      <c r="R25" s="305"/>
      <c r="S25" s="306"/>
    </row>
    <row r="26" spans="1:19" ht="12" customHeight="1" x14ac:dyDescent="0.15">
      <c r="A26" s="322"/>
      <c r="B26" s="285" t="s">
        <v>826</v>
      </c>
      <c r="C26" s="346" t="s">
        <v>827</v>
      </c>
      <c r="D26" s="312"/>
      <c r="E26" s="91" t="s">
        <v>625</v>
      </c>
      <c r="F26" s="92" t="s">
        <v>1061</v>
      </c>
      <c r="G26" s="91" t="s">
        <v>625</v>
      </c>
      <c r="H26" s="197" t="s">
        <v>690</v>
      </c>
      <c r="I26" s="93"/>
      <c r="J26" s="93"/>
      <c r="K26" s="93" t="s">
        <v>625</v>
      </c>
      <c r="L26" s="93" t="s">
        <v>625</v>
      </c>
      <c r="M26" s="166" t="s">
        <v>625</v>
      </c>
      <c r="N26" s="290" t="s">
        <v>828</v>
      </c>
      <c r="O26" s="94" t="s">
        <v>625</v>
      </c>
      <c r="P26" s="93"/>
      <c r="Q26" s="93" t="s">
        <v>625</v>
      </c>
      <c r="R26" s="291" t="s">
        <v>627</v>
      </c>
      <c r="S26" s="294" t="s">
        <v>627</v>
      </c>
    </row>
    <row r="27" spans="1:19" ht="12" customHeight="1" x14ac:dyDescent="0.15">
      <c r="A27" s="322"/>
      <c r="B27" s="286"/>
      <c r="C27" s="347"/>
      <c r="D27" s="345"/>
      <c r="E27" s="95"/>
      <c r="F27" s="84"/>
      <c r="G27" s="98" t="s">
        <v>625</v>
      </c>
      <c r="H27" s="204" t="s">
        <v>1000</v>
      </c>
      <c r="I27" s="96"/>
      <c r="J27" s="96"/>
      <c r="K27" s="96"/>
      <c r="L27" s="96"/>
      <c r="M27" s="163"/>
      <c r="N27" s="290"/>
      <c r="O27" s="97"/>
      <c r="P27" s="96"/>
      <c r="Q27" s="96"/>
      <c r="R27" s="292"/>
      <c r="S27" s="295"/>
    </row>
    <row r="28" spans="1:19" ht="12" customHeight="1" x14ac:dyDescent="0.15">
      <c r="A28" s="322"/>
      <c r="B28" s="286"/>
      <c r="C28" s="347"/>
      <c r="D28" s="345"/>
      <c r="E28" s="95"/>
      <c r="F28" s="84"/>
      <c r="G28" s="98" t="s">
        <v>625</v>
      </c>
      <c r="H28" s="204" t="s">
        <v>1009</v>
      </c>
      <c r="I28" s="96"/>
      <c r="J28" s="96"/>
      <c r="K28" s="98" t="s">
        <v>625</v>
      </c>
      <c r="L28" s="98" t="s">
        <v>625</v>
      </c>
      <c r="M28" s="161" t="s">
        <v>625</v>
      </c>
      <c r="N28" s="290" t="s">
        <v>829</v>
      </c>
      <c r="O28" s="97" t="s">
        <v>625</v>
      </c>
      <c r="P28" s="96"/>
      <c r="Q28" s="98" t="s">
        <v>625</v>
      </c>
      <c r="R28" s="292"/>
      <c r="S28" s="295"/>
    </row>
    <row r="29" spans="1:19" ht="12" customHeight="1" x14ac:dyDescent="0.15">
      <c r="A29" s="322"/>
      <c r="B29" s="286"/>
      <c r="C29" s="347"/>
      <c r="D29" s="345"/>
      <c r="E29" s="95"/>
      <c r="F29" s="84"/>
      <c r="G29" s="98" t="s">
        <v>625</v>
      </c>
      <c r="H29" s="204" t="s">
        <v>1016</v>
      </c>
      <c r="I29" s="96"/>
      <c r="J29" s="96"/>
      <c r="K29" s="96"/>
      <c r="L29" s="96"/>
      <c r="M29" s="163"/>
      <c r="N29" s="290"/>
      <c r="O29" s="97"/>
      <c r="P29" s="96"/>
      <c r="Q29" s="96"/>
      <c r="R29" s="292"/>
      <c r="S29" s="295"/>
    </row>
    <row r="30" spans="1:19" ht="12" customHeight="1" x14ac:dyDescent="0.15">
      <c r="A30" s="322"/>
      <c r="B30" s="286"/>
      <c r="C30" s="347"/>
      <c r="D30" s="345"/>
      <c r="E30" s="95"/>
      <c r="F30" s="84"/>
      <c r="G30" s="98" t="s">
        <v>625</v>
      </c>
      <c r="H30" s="178"/>
      <c r="I30" s="96"/>
      <c r="J30" s="96"/>
      <c r="K30" s="96"/>
      <c r="L30" s="98" t="s">
        <v>625</v>
      </c>
      <c r="M30" s="161" t="s">
        <v>625</v>
      </c>
      <c r="N30" s="134" t="s">
        <v>830</v>
      </c>
      <c r="O30" s="97" t="s">
        <v>625</v>
      </c>
      <c r="P30" s="96"/>
      <c r="Q30" s="98" t="s">
        <v>625</v>
      </c>
      <c r="R30" s="292"/>
      <c r="S30" s="295"/>
    </row>
    <row r="31" spans="1:19" ht="12" customHeight="1" x14ac:dyDescent="0.15">
      <c r="A31" s="322"/>
      <c r="B31" s="286"/>
      <c r="C31" s="347"/>
      <c r="D31" s="345"/>
      <c r="E31" s="95"/>
      <c r="F31" s="84"/>
      <c r="G31" s="98"/>
      <c r="H31" s="178"/>
      <c r="I31" s="96"/>
      <c r="J31" s="96"/>
      <c r="K31" s="96"/>
      <c r="L31" s="98" t="s">
        <v>625</v>
      </c>
      <c r="M31" s="161" t="s">
        <v>625</v>
      </c>
      <c r="N31" s="134" t="s">
        <v>831</v>
      </c>
      <c r="O31" s="97" t="s">
        <v>625</v>
      </c>
      <c r="P31" s="98" t="s">
        <v>625</v>
      </c>
      <c r="Q31" s="96"/>
      <c r="R31" s="292"/>
      <c r="S31" s="295"/>
    </row>
    <row r="32" spans="1:19" ht="12" customHeight="1" x14ac:dyDescent="0.15">
      <c r="A32" s="322"/>
      <c r="B32" s="286"/>
      <c r="C32" s="493" t="s">
        <v>832</v>
      </c>
      <c r="D32" s="299" t="s">
        <v>833</v>
      </c>
      <c r="E32" s="91" t="s">
        <v>625</v>
      </c>
      <c r="F32" s="92" t="s">
        <v>1061</v>
      </c>
      <c r="G32" s="91" t="s">
        <v>625</v>
      </c>
      <c r="H32" s="197"/>
      <c r="I32" s="93"/>
      <c r="J32" s="93"/>
      <c r="K32" s="93"/>
      <c r="L32" s="93" t="s">
        <v>625</v>
      </c>
      <c r="M32" s="166" t="s">
        <v>625</v>
      </c>
      <c r="N32" s="128" t="s">
        <v>834</v>
      </c>
      <c r="O32" s="94" t="s">
        <v>625</v>
      </c>
      <c r="P32" s="93"/>
      <c r="Q32" s="93"/>
      <c r="R32" s="291" t="s">
        <v>627</v>
      </c>
      <c r="S32" s="294" t="s">
        <v>627</v>
      </c>
    </row>
    <row r="33" spans="1:19" ht="12" customHeight="1" x14ac:dyDescent="0.15">
      <c r="A33" s="322"/>
      <c r="B33" s="286"/>
      <c r="C33" s="494"/>
      <c r="D33" s="386"/>
      <c r="E33" s="87"/>
      <c r="F33" s="88"/>
      <c r="G33" s="87"/>
      <c r="H33" s="211"/>
      <c r="I33" s="89"/>
      <c r="J33" s="89"/>
      <c r="K33" s="96"/>
      <c r="L33" s="89" t="s">
        <v>625</v>
      </c>
      <c r="M33" s="165" t="s">
        <v>625</v>
      </c>
      <c r="N33" s="129" t="s">
        <v>835</v>
      </c>
      <c r="O33" s="84" t="s">
        <v>625</v>
      </c>
      <c r="P33" s="89"/>
      <c r="Q33" s="89"/>
      <c r="R33" s="292"/>
      <c r="S33" s="295"/>
    </row>
    <row r="34" spans="1:19" ht="12" customHeight="1" x14ac:dyDescent="0.15">
      <c r="A34" s="322"/>
      <c r="B34" s="286"/>
      <c r="C34" s="494"/>
      <c r="D34" s="299" t="s">
        <v>836</v>
      </c>
      <c r="E34" s="91" t="s">
        <v>625</v>
      </c>
      <c r="F34" s="92" t="s">
        <v>1061</v>
      </c>
      <c r="G34" s="91" t="s">
        <v>625</v>
      </c>
      <c r="H34" s="197"/>
      <c r="I34" s="93"/>
      <c r="J34" s="93"/>
      <c r="K34" s="93"/>
      <c r="L34" s="93" t="s">
        <v>625</v>
      </c>
      <c r="M34" s="166" t="s">
        <v>625</v>
      </c>
      <c r="N34" s="128" t="s">
        <v>834</v>
      </c>
      <c r="O34" s="94" t="s">
        <v>625</v>
      </c>
      <c r="P34" s="93"/>
      <c r="Q34" s="93"/>
      <c r="R34" s="292"/>
      <c r="S34" s="295"/>
    </row>
    <row r="35" spans="1:19" ht="12" customHeight="1" x14ac:dyDescent="0.15">
      <c r="A35" s="322"/>
      <c r="B35" s="286"/>
      <c r="C35" s="494"/>
      <c r="D35" s="386"/>
      <c r="E35" s="87"/>
      <c r="F35" s="88"/>
      <c r="G35" s="87"/>
      <c r="H35" s="211"/>
      <c r="I35" s="89"/>
      <c r="J35" s="89"/>
      <c r="K35" s="89"/>
      <c r="L35" s="89" t="s">
        <v>625</v>
      </c>
      <c r="M35" s="165" t="s">
        <v>625</v>
      </c>
      <c r="N35" s="129" t="s">
        <v>835</v>
      </c>
      <c r="O35" s="84" t="s">
        <v>625</v>
      </c>
      <c r="P35" s="89"/>
      <c r="Q35" s="89"/>
      <c r="R35" s="292"/>
      <c r="S35" s="295"/>
    </row>
    <row r="36" spans="1:19" ht="12" customHeight="1" x14ac:dyDescent="0.15">
      <c r="A36" s="322"/>
      <c r="B36" s="286"/>
      <c r="C36" s="494"/>
      <c r="D36" s="288" t="s">
        <v>837</v>
      </c>
      <c r="E36" s="91" t="s">
        <v>625</v>
      </c>
      <c r="F36" s="92" t="s">
        <v>1061</v>
      </c>
      <c r="G36" s="91" t="s">
        <v>625</v>
      </c>
      <c r="H36" s="197"/>
      <c r="I36" s="93"/>
      <c r="J36" s="93"/>
      <c r="K36" s="96"/>
      <c r="L36" s="93" t="s">
        <v>625</v>
      </c>
      <c r="M36" s="166" t="s">
        <v>625</v>
      </c>
      <c r="N36" s="128" t="s">
        <v>834</v>
      </c>
      <c r="O36" s="94" t="s">
        <v>625</v>
      </c>
      <c r="P36" s="93"/>
      <c r="Q36" s="93"/>
      <c r="R36" s="292"/>
      <c r="S36" s="295"/>
    </row>
    <row r="37" spans="1:19" ht="12" customHeight="1" thickBot="1" x14ac:dyDescent="0.2">
      <c r="A37" s="488"/>
      <c r="B37" s="492"/>
      <c r="C37" s="495"/>
      <c r="D37" s="501"/>
      <c r="E37" s="112"/>
      <c r="F37" s="113"/>
      <c r="G37" s="112"/>
      <c r="H37" s="205"/>
      <c r="I37" s="114"/>
      <c r="J37" s="114"/>
      <c r="K37" s="114"/>
      <c r="L37" s="114" t="s">
        <v>625</v>
      </c>
      <c r="M37" s="170" t="s">
        <v>625</v>
      </c>
      <c r="N37" s="130" t="s">
        <v>835</v>
      </c>
      <c r="O37" s="113" t="s">
        <v>625</v>
      </c>
      <c r="P37" s="114"/>
      <c r="Q37" s="114"/>
      <c r="R37" s="502"/>
      <c r="S37" s="500"/>
    </row>
    <row r="38" spans="1:19" ht="12" customHeight="1" thickTop="1" x14ac:dyDescent="0.15">
      <c r="A38" s="376" t="s">
        <v>838</v>
      </c>
      <c r="B38" s="364" t="s">
        <v>839</v>
      </c>
      <c r="C38" s="489" t="s">
        <v>840</v>
      </c>
      <c r="D38" s="490"/>
      <c r="E38" s="83" t="s">
        <v>625</v>
      </c>
      <c r="F38" s="103" t="s">
        <v>1061</v>
      </c>
      <c r="G38" s="83" t="s">
        <v>625</v>
      </c>
      <c r="H38" s="496"/>
      <c r="I38" s="85"/>
      <c r="J38" s="85"/>
      <c r="K38" s="85" t="s">
        <v>625</v>
      </c>
      <c r="L38" s="85" t="s">
        <v>625</v>
      </c>
      <c r="M38" s="162" t="s">
        <v>625</v>
      </c>
      <c r="N38" s="304" t="s">
        <v>841</v>
      </c>
      <c r="O38" s="86" t="s">
        <v>625</v>
      </c>
      <c r="P38" s="85"/>
      <c r="Q38" s="85"/>
      <c r="R38" s="342" t="s">
        <v>627</v>
      </c>
      <c r="S38" s="348" t="s">
        <v>627</v>
      </c>
    </row>
    <row r="39" spans="1:19" ht="12" customHeight="1" x14ac:dyDescent="0.15">
      <c r="A39" s="322"/>
      <c r="B39" s="470"/>
      <c r="C39" s="347"/>
      <c r="D39" s="345"/>
      <c r="E39" s="95"/>
      <c r="F39" s="84"/>
      <c r="G39" s="95"/>
      <c r="H39" s="497"/>
      <c r="I39" s="96"/>
      <c r="J39" s="96"/>
      <c r="K39" s="96"/>
      <c r="L39" s="96"/>
      <c r="M39" s="163"/>
      <c r="N39" s="290"/>
      <c r="O39" s="97"/>
      <c r="P39" s="96"/>
      <c r="Q39" s="96"/>
      <c r="R39" s="292"/>
      <c r="S39" s="295"/>
    </row>
    <row r="40" spans="1:19" ht="12" customHeight="1" x14ac:dyDescent="0.15">
      <c r="A40" s="322"/>
      <c r="B40" s="470"/>
      <c r="C40" s="347"/>
      <c r="D40" s="345"/>
      <c r="E40" s="95"/>
      <c r="F40" s="84"/>
      <c r="G40" s="95"/>
      <c r="H40" s="497"/>
      <c r="I40" s="96"/>
      <c r="J40" s="96"/>
      <c r="K40" s="98" t="s">
        <v>625</v>
      </c>
      <c r="L40" s="98" t="s">
        <v>625</v>
      </c>
      <c r="M40" s="161" t="s">
        <v>625</v>
      </c>
      <c r="N40" s="290" t="s">
        <v>842</v>
      </c>
      <c r="O40" s="97" t="s">
        <v>625</v>
      </c>
      <c r="P40" s="98" t="s">
        <v>625</v>
      </c>
      <c r="Q40" s="98" t="s">
        <v>625</v>
      </c>
      <c r="R40" s="292"/>
      <c r="S40" s="295"/>
    </row>
    <row r="41" spans="1:19" ht="12" customHeight="1" x14ac:dyDescent="0.15">
      <c r="A41" s="322"/>
      <c r="B41" s="471"/>
      <c r="C41" s="375"/>
      <c r="D41" s="491"/>
      <c r="E41" s="87"/>
      <c r="F41" s="88"/>
      <c r="G41" s="87"/>
      <c r="H41" s="503"/>
      <c r="I41" s="89"/>
      <c r="J41" s="89"/>
      <c r="K41" s="89"/>
      <c r="L41" s="89"/>
      <c r="M41" s="165"/>
      <c r="N41" s="308"/>
      <c r="O41" s="90"/>
      <c r="P41" s="89"/>
      <c r="Q41" s="89"/>
      <c r="R41" s="305"/>
      <c r="S41" s="306"/>
    </row>
    <row r="42" spans="1:19" ht="12" customHeight="1" x14ac:dyDescent="0.15">
      <c r="A42" s="322"/>
      <c r="B42" s="286" t="s">
        <v>843</v>
      </c>
      <c r="C42" s="346" t="s">
        <v>844</v>
      </c>
      <c r="D42" s="312"/>
      <c r="E42" s="91" t="s">
        <v>625</v>
      </c>
      <c r="F42" s="92" t="s">
        <v>1061</v>
      </c>
      <c r="G42" s="91" t="s">
        <v>625</v>
      </c>
      <c r="H42" s="180"/>
      <c r="I42" s="93"/>
      <c r="J42" s="93"/>
      <c r="K42" s="93" t="s">
        <v>625</v>
      </c>
      <c r="L42" s="93" t="s">
        <v>625</v>
      </c>
      <c r="M42" s="166" t="s">
        <v>625</v>
      </c>
      <c r="N42" s="136" t="s">
        <v>841</v>
      </c>
      <c r="O42" s="94" t="s">
        <v>625</v>
      </c>
      <c r="P42" s="93"/>
      <c r="Q42" s="93"/>
      <c r="R42" s="291" t="s">
        <v>627</v>
      </c>
      <c r="S42" s="294" t="s">
        <v>627</v>
      </c>
    </row>
    <row r="43" spans="1:19" ht="12" customHeight="1" x14ac:dyDescent="0.15">
      <c r="A43" s="322"/>
      <c r="B43" s="286"/>
      <c r="C43" s="347"/>
      <c r="D43" s="345"/>
      <c r="E43" s="95"/>
      <c r="F43" s="84"/>
      <c r="G43" s="95"/>
      <c r="H43" s="497"/>
      <c r="I43" s="96"/>
      <c r="J43" s="96"/>
      <c r="K43" s="98" t="s">
        <v>625</v>
      </c>
      <c r="L43" s="98" t="s">
        <v>625</v>
      </c>
      <c r="M43" s="161" t="s">
        <v>625</v>
      </c>
      <c r="N43" s="290" t="s">
        <v>842</v>
      </c>
      <c r="O43" s="97" t="s">
        <v>625</v>
      </c>
      <c r="P43" s="98" t="s">
        <v>625</v>
      </c>
      <c r="Q43" s="98" t="s">
        <v>625</v>
      </c>
      <c r="R43" s="292"/>
      <c r="S43" s="295"/>
    </row>
    <row r="44" spans="1:19" ht="12" customHeight="1" thickBot="1" x14ac:dyDescent="0.2">
      <c r="A44" s="488"/>
      <c r="B44" s="492"/>
      <c r="C44" s="498"/>
      <c r="D44" s="499"/>
      <c r="E44" s="95"/>
      <c r="F44" s="84"/>
      <c r="G44" s="112"/>
      <c r="H44" s="507"/>
      <c r="I44" s="114"/>
      <c r="J44" s="114"/>
      <c r="K44" s="114"/>
      <c r="L44" s="114"/>
      <c r="M44" s="170"/>
      <c r="N44" s="508"/>
      <c r="O44" s="115"/>
      <c r="P44" s="114"/>
      <c r="Q44" s="114"/>
      <c r="R44" s="502"/>
      <c r="S44" s="500"/>
    </row>
    <row r="45" spans="1:19" ht="12" customHeight="1" thickTop="1" x14ac:dyDescent="0.15">
      <c r="A45" s="467" t="s">
        <v>1006</v>
      </c>
      <c r="B45" s="364" t="s">
        <v>975</v>
      </c>
      <c r="C45" s="481" t="s">
        <v>981</v>
      </c>
      <c r="D45" s="482"/>
      <c r="E45" s="162" t="s">
        <v>980</v>
      </c>
      <c r="F45" s="103"/>
      <c r="G45" s="83" t="s">
        <v>625</v>
      </c>
      <c r="H45" s="196" t="s">
        <v>984</v>
      </c>
      <c r="I45" s="85"/>
      <c r="J45" s="85" t="s">
        <v>625</v>
      </c>
      <c r="K45" s="85" t="s">
        <v>625</v>
      </c>
      <c r="L45" s="85" t="s">
        <v>625</v>
      </c>
      <c r="M45" s="162" t="s">
        <v>625</v>
      </c>
      <c r="N45" s="174" t="s">
        <v>976</v>
      </c>
      <c r="O45" s="86" t="s">
        <v>625</v>
      </c>
      <c r="P45" s="85"/>
      <c r="Q45" s="85" t="s">
        <v>625</v>
      </c>
      <c r="R45" s="342" t="s">
        <v>627</v>
      </c>
      <c r="S45" s="348" t="s">
        <v>627</v>
      </c>
    </row>
    <row r="46" spans="1:19" ht="12" customHeight="1" x14ac:dyDescent="0.15">
      <c r="A46" s="468"/>
      <c r="B46" s="470"/>
      <c r="C46" s="479" t="s">
        <v>982</v>
      </c>
      <c r="D46" s="480"/>
      <c r="E46" s="95" t="s">
        <v>625</v>
      </c>
      <c r="F46" s="84" t="s">
        <v>1061</v>
      </c>
      <c r="G46" s="98" t="s">
        <v>625</v>
      </c>
      <c r="H46" s="204" t="s">
        <v>985</v>
      </c>
      <c r="I46" s="96"/>
      <c r="J46" s="98" t="s">
        <v>625</v>
      </c>
      <c r="K46" s="98" t="s">
        <v>625</v>
      </c>
      <c r="L46" s="98" t="s">
        <v>625</v>
      </c>
      <c r="M46" s="161" t="s">
        <v>625</v>
      </c>
      <c r="N46" s="134" t="s">
        <v>977</v>
      </c>
      <c r="O46" s="97" t="s">
        <v>625</v>
      </c>
      <c r="P46" s="98" t="s">
        <v>625</v>
      </c>
      <c r="Q46" s="98" t="s">
        <v>625</v>
      </c>
      <c r="R46" s="292"/>
      <c r="S46" s="295"/>
    </row>
    <row r="47" spans="1:19" ht="12" customHeight="1" x14ac:dyDescent="0.15">
      <c r="A47" s="468"/>
      <c r="B47" s="470"/>
      <c r="C47" s="118"/>
      <c r="D47" s="206"/>
      <c r="E47" s="163" t="s">
        <v>983</v>
      </c>
      <c r="F47" s="84"/>
      <c r="G47" s="98" t="s">
        <v>625</v>
      </c>
      <c r="H47" s="204" t="s">
        <v>986</v>
      </c>
      <c r="I47" s="96"/>
      <c r="J47" s="96"/>
      <c r="K47" s="96"/>
      <c r="L47" s="98" t="s">
        <v>625</v>
      </c>
      <c r="M47" s="161" t="s">
        <v>625</v>
      </c>
      <c r="N47" s="134" t="s">
        <v>978</v>
      </c>
      <c r="O47" s="97" t="s">
        <v>625</v>
      </c>
      <c r="P47" s="96"/>
      <c r="Q47" s="98" t="s">
        <v>625</v>
      </c>
      <c r="R47" s="292"/>
      <c r="S47" s="295"/>
    </row>
    <row r="48" spans="1:19" ht="12" customHeight="1" x14ac:dyDescent="0.15">
      <c r="A48" s="468"/>
      <c r="B48" s="470"/>
      <c r="C48" s="118"/>
      <c r="D48" s="206"/>
      <c r="E48" s="95" t="s">
        <v>625</v>
      </c>
      <c r="F48" s="84" t="s">
        <v>1061</v>
      </c>
      <c r="G48" s="98" t="s">
        <v>625</v>
      </c>
      <c r="H48" s="204" t="s">
        <v>987</v>
      </c>
      <c r="I48" s="96"/>
      <c r="J48" s="98" t="s">
        <v>625</v>
      </c>
      <c r="K48" s="98" t="s">
        <v>625</v>
      </c>
      <c r="L48" s="98" t="s">
        <v>625</v>
      </c>
      <c r="M48" s="161" t="s">
        <v>625</v>
      </c>
      <c r="N48" s="134" t="s">
        <v>990</v>
      </c>
      <c r="O48" s="97" t="s">
        <v>625</v>
      </c>
      <c r="P48" s="96"/>
      <c r="Q48" s="98" t="s">
        <v>625</v>
      </c>
      <c r="R48" s="292"/>
      <c r="S48" s="295"/>
    </row>
    <row r="49" spans="1:19" ht="12" customHeight="1" x14ac:dyDescent="0.15">
      <c r="A49" s="468"/>
      <c r="B49" s="470"/>
      <c r="C49" s="176"/>
      <c r="D49" s="177"/>
      <c r="E49" s="95"/>
      <c r="F49" s="84"/>
      <c r="G49" s="98" t="s">
        <v>625</v>
      </c>
      <c r="H49" s="204"/>
      <c r="I49" s="96"/>
      <c r="J49" s="96"/>
      <c r="K49" s="96"/>
      <c r="L49" s="98" t="s">
        <v>625</v>
      </c>
      <c r="M49" s="161" t="s">
        <v>625</v>
      </c>
      <c r="N49" s="134" t="s">
        <v>979</v>
      </c>
      <c r="O49" s="97" t="s">
        <v>625</v>
      </c>
      <c r="P49" s="96"/>
      <c r="Q49" s="98" t="s">
        <v>625</v>
      </c>
      <c r="R49" s="292"/>
      <c r="S49" s="295"/>
    </row>
    <row r="50" spans="1:19" ht="12" customHeight="1" x14ac:dyDescent="0.15">
      <c r="A50" s="468"/>
      <c r="B50" s="285" t="s">
        <v>988</v>
      </c>
      <c r="C50" s="477" t="s">
        <v>981</v>
      </c>
      <c r="D50" s="478"/>
      <c r="E50" s="166" t="s">
        <v>980</v>
      </c>
      <c r="F50" s="92"/>
      <c r="G50" s="91" t="s">
        <v>625</v>
      </c>
      <c r="H50" s="209" t="s">
        <v>984</v>
      </c>
      <c r="I50" s="93"/>
      <c r="J50" s="93" t="s">
        <v>625</v>
      </c>
      <c r="K50" s="93" t="s">
        <v>625</v>
      </c>
      <c r="L50" s="93" t="s">
        <v>625</v>
      </c>
      <c r="M50" s="166" t="s">
        <v>625</v>
      </c>
      <c r="N50" s="136" t="s">
        <v>976</v>
      </c>
      <c r="O50" s="94" t="s">
        <v>625</v>
      </c>
      <c r="P50" s="93"/>
      <c r="Q50" s="93" t="s">
        <v>625</v>
      </c>
      <c r="R50" s="291" t="s">
        <v>627</v>
      </c>
      <c r="S50" s="294" t="s">
        <v>627</v>
      </c>
    </row>
    <row r="51" spans="1:19" ht="12" customHeight="1" x14ac:dyDescent="0.15">
      <c r="A51" s="468"/>
      <c r="B51" s="470"/>
      <c r="C51" s="479" t="s">
        <v>982</v>
      </c>
      <c r="D51" s="480"/>
      <c r="E51" s="95" t="s">
        <v>625</v>
      </c>
      <c r="F51" s="84" t="s">
        <v>1061</v>
      </c>
      <c r="G51" s="98" t="s">
        <v>625</v>
      </c>
      <c r="H51" s="204" t="s">
        <v>985</v>
      </c>
      <c r="I51" s="96"/>
      <c r="J51" s="98" t="s">
        <v>625</v>
      </c>
      <c r="K51" s="98" t="s">
        <v>625</v>
      </c>
      <c r="L51" s="98" t="s">
        <v>625</v>
      </c>
      <c r="M51" s="161" t="s">
        <v>625</v>
      </c>
      <c r="N51" s="134" t="s">
        <v>977</v>
      </c>
      <c r="O51" s="97" t="s">
        <v>625</v>
      </c>
      <c r="P51" s="98" t="s">
        <v>625</v>
      </c>
      <c r="Q51" s="98" t="s">
        <v>625</v>
      </c>
      <c r="R51" s="292"/>
      <c r="S51" s="295"/>
    </row>
    <row r="52" spans="1:19" ht="12" customHeight="1" x14ac:dyDescent="0.15">
      <c r="A52" s="468"/>
      <c r="B52" s="470"/>
      <c r="C52" s="118"/>
      <c r="D52" s="206"/>
      <c r="E52" s="163" t="s">
        <v>983</v>
      </c>
      <c r="F52" s="84"/>
      <c r="G52" s="98" t="s">
        <v>625</v>
      </c>
      <c r="H52" s="204" t="s">
        <v>986</v>
      </c>
      <c r="I52" s="96"/>
      <c r="J52" s="96"/>
      <c r="K52" s="96"/>
      <c r="L52" s="98" t="s">
        <v>625</v>
      </c>
      <c r="M52" s="161" t="s">
        <v>625</v>
      </c>
      <c r="N52" s="134" t="s">
        <v>991</v>
      </c>
      <c r="O52" s="97" t="s">
        <v>625</v>
      </c>
      <c r="P52" s="96"/>
      <c r="Q52" s="98" t="s">
        <v>625</v>
      </c>
      <c r="R52" s="292"/>
      <c r="S52" s="295"/>
    </row>
    <row r="53" spans="1:19" ht="12" customHeight="1" x14ac:dyDescent="0.15">
      <c r="A53" s="468"/>
      <c r="B53" s="470"/>
      <c r="C53" s="118"/>
      <c r="D53" s="206"/>
      <c r="E53" s="95" t="s">
        <v>625</v>
      </c>
      <c r="F53" s="84" t="s">
        <v>1061</v>
      </c>
      <c r="G53" s="98" t="s">
        <v>625</v>
      </c>
      <c r="H53" s="204" t="s">
        <v>987</v>
      </c>
      <c r="I53" s="96"/>
      <c r="J53" s="98"/>
      <c r="K53" s="98"/>
      <c r="L53" s="98"/>
      <c r="M53" s="161"/>
      <c r="N53" s="134"/>
      <c r="O53" s="97"/>
      <c r="P53" s="96"/>
      <c r="Q53" s="98"/>
      <c r="R53" s="292"/>
      <c r="S53" s="295"/>
    </row>
    <row r="54" spans="1:19" ht="12" customHeight="1" x14ac:dyDescent="0.15">
      <c r="A54" s="468"/>
      <c r="B54" s="470"/>
      <c r="C54" s="176"/>
      <c r="D54" s="177"/>
      <c r="E54" s="95"/>
      <c r="F54" s="84"/>
      <c r="G54" s="98" t="s">
        <v>625</v>
      </c>
      <c r="H54" s="182" t="s">
        <v>996</v>
      </c>
      <c r="I54" s="96"/>
      <c r="J54" s="96"/>
      <c r="K54" s="96"/>
      <c r="L54" s="96"/>
      <c r="M54" s="163"/>
      <c r="N54" s="134"/>
      <c r="O54" s="97"/>
      <c r="P54" s="96"/>
      <c r="Q54" s="96"/>
      <c r="R54" s="292"/>
      <c r="S54" s="295"/>
    </row>
    <row r="55" spans="1:19" ht="12" customHeight="1" x14ac:dyDescent="0.15">
      <c r="A55" s="468"/>
      <c r="B55" s="285" t="s">
        <v>989</v>
      </c>
      <c r="C55" s="477" t="s">
        <v>981</v>
      </c>
      <c r="D55" s="478"/>
      <c r="E55" s="166" t="s">
        <v>980</v>
      </c>
      <c r="F55" s="92"/>
      <c r="G55" s="91" t="s">
        <v>625</v>
      </c>
      <c r="H55" s="209" t="s">
        <v>984</v>
      </c>
      <c r="I55" s="93"/>
      <c r="J55" s="93" t="s">
        <v>625</v>
      </c>
      <c r="K55" s="93" t="s">
        <v>625</v>
      </c>
      <c r="L55" s="93" t="s">
        <v>625</v>
      </c>
      <c r="M55" s="166" t="s">
        <v>625</v>
      </c>
      <c r="N55" s="136" t="s">
        <v>976</v>
      </c>
      <c r="O55" s="94" t="s">
        <v>625</v>
      </c>
      <c r="P55" s="93"/>
      <c r="Q55" s="93" t="s">
        <v>625</v>
      </c>
      <c r="R55" s="291" t="s">
        <v>627</v>
      </c>
      <c r="S55" s="294" t="s">
        <v>627</v>
      </c>
    </row>
    <row r="56" spans="1:19" ht="12" customHeight="1" x14ac:dyDescent="0.15">
      <c r="A56" s="468"/>
      <c r="B56" s="470"/>
      <c r="C56" s="479" t="s">
        <v>982</v>
      </c>
      <c r="D56" s="480"/>
      <c r="E56" s="95" t="s">
        <v>625</v>
      </c>
      <c r="F56" s="84" t="s">
        <v>1061</v>
      </c>
      <c r="G56" s="98" t="s">
        <v>625</v>
      </c>
      <c r="H56" s="204" t="s">
        <v>985</v>
      </c>
      <c r="I56" s="96"/>
      <c r="J56" s="98" t="s">
        <v>625</v>
      </c>
      <c r="K56" s="98" t="s">
        <v>625</v>
      </c>
      <c r="L56" s="98" t="s">
        <v>625</v>
      </c>
      <c r="M56" s="161" t="s">
        <v>625</v>
      </c>
      <c r="N56" s="134" t="s">
        <v>977</v>
      </c>
      <c r="O56" s="97" t="s">
        <v>625</v>
      </c>
      <c r="P56" s="98" t="s">
        <v>625</v>
      </c>
      <c r="Q56" s="98" t="s">
        <v>625</v>
      </c>
      <c r="R56" s="292"/>
      <c r="S56" s="295"/>
    </row>
    <row r="57" spans="1:19" ht="12" customHeight="1" x14ac:dyDescent="0.15">
      <c r="A57" s="468"/>
      <c r="B57" s="470"/>
      <c r="C57" s="118"/>
      <c r="D57" s="206"/>
      <c r="E57" s="163" t="s">
        <v>983</v>
      </c>
      <c r="F57" s="84"/>
      <c r="G57" s="98" t="s">
        <v>625</v>
      </c>
      <c r="H57" s="204" t="s">
        <v>986</v>
      </c>
      <c r="I57" s="96"/>
      <c r="J57" s="96"/>
      <c r="K57" s="96"/>
      <c r="L57" s="98" t="s">
        <v>625</v>
      </c>
      <c r="M57" s="161" t="s">
        <v>625</v>
      </c>
      <c r="N57" s="134" t="s">
        <v>991</v>
      </c>
      <c r="O57" s="97" t="s">
        <v>625</v>
      </c>
      <c r="P57" s="96"/>
      <c r="Q57" s="98" t="s">
        <v>625</v>
      </c>
      <c r="R57" s="292"/>
      <c r="S57" s="295"/>
    </row>
    <row r="58" spans="1:19" ht="12" customHeight="1" x14ac:dyDescent="0.15">
      <c r="A58" s="468"/>
      <c r="B58" s="470"/>
      <c r="C58" s="118"/>
      <c r="D58" s="206"/>
      <c r="E58" s="95" t="s">
        <v>625</v>
      </c>
      <c r="F58" s="84" t="s">
        <v>1061</v>
      </c>
      <c r="G58" s="98" t="s">
        <v>625</v>
      </c>
      <c r="H58" s="204" t="s">
        <v>987</v>
      </c>
      <c r="I58" s="96"/>
      <c r="J58" s="98"/>
      <c r="K58" s="98"/>
      <c r="L58" s="98"/>
      <c r="M58" s="161"/>
      <c r="N58" s="134"/>
      <c r="O58" s="97"/>
      <c r="P58" s="96"/>
      <c r="Q58" s="98"/>
      <c r="R58" s="292"/>
      <c r="S58" s="295"/>
    </row>
    <row r="59" spans="1:19" ht="12" customHeight="1" x14ac:dyDescent="0.15">
      <c r="A59" s="468"/>
      <c r="B59" s="470"/>
      <c r="C59" s="176"/>
      <c r="D59" s="177"/>
      <c r="E59" s="95"/>
      <c r="F59" s="84"/>
      <c r="G59" s="98" t="s">
        <v>625</v>
      </c>
      <c r="H59" s="182" t="s">
        <v>997</v>
      </c>
      <c r="I59" s="96"/>
      <c r="J59" s="96"/>
      <c r="K59" s="96"/>
      <c r="L59" s="96"/>
      <c r="M59" s="163"/>
      <c r="N59" s="134"/>
      <c r="O59" s="97"/>
      <c r="P59" s="96"/>
      <c r="Q59" s="96"/>
      <c r="R59" s="292"/>
      <c r="S59" s="295"/>
    </row>
    <row r="60" spans="1:19" ht="12" customHeight="1" x14ac:dyDescent="0.15">
      <c r="A60" s="468"/>
      <c r="B60" s="285" t="s">
        <v>992</v>
      </c>
      <c r="C60" s="477" t="s">
        <v>981</v>
      </c>
      <c r="D60" s="478"/>
      <c r="E60" s="166" t="s">
        <v>980</v>
      </c>
      <c r="F60" s="92"/>
      <c r="G60" s="91" t="s">
        <v>625</v>
      </c>
      <c r="H60" s="209" t="s">
        <v>984</v>
      </c>
      <c r="I60" s="93"/>
      <c r="J60" s="93"/>
      <c r="K60" s="93"/>
      <c r="L60" s="93" t="s">
        <v>625</v>
      </c>
      <c r="M60" s="166" t="s">
        <v>625</v>
      </c>
      <c r="N60" s="136" t="s">
        <v>993</v>
      </c>
      <c r="O60" s="94" t="s">
        <v>625</v>
      </c>
      <c r="P60" s="93"/>
      <c r="Q60" s="93" t="s">
        <v>625</v>
      </c>
      <c r="R60" s="291" t="s">
        <v>627</v>
      </c>
      <c r="S60" s="294" t="s">
        <v>627</v>
      </c>
    </row>
    <row r="61" spans="1:19" ht="12" customHeight="1" x14ac:dyDescent="0.15">
      <c r="A61" s="468"/>
      <c r="B61" s="470"/>
      <c r="C61" s="479" t="s">
        <v>982</v>
      </c>
      <c r="D61" s="480"/>
      <c r="E61" s="95" t="s">
        <v>625</v>
      </c>
      <c r="F61" s="84" t="s">
        <v>1061</v>
      </c>
      <c r="G61" s="98" t="s">
        <v>625</v>
      </c>
      <c r="H61" s="204" t="s">
        <v>985</v>
      </c>
      <c r="I61" s="96"/>
      <c r="J61" s="98"/>
      <c r="K61" s="98"/>
      <c r="L61" s="98"/>
      <c r="M61" s="161"/>
      <c r="N61" s="134"/>
      <c r="O61" s="97"/>
      <c r="P61" s="98"/>
      <c r="Q61" s="98"/>
      <c r="R61" s="292"/>
      <c r="S61" s="295"/>
    </row>
    <row r="62" spans="1:19" ht="12" customHeight="1" x14ac:dyDescent="0.15">
      <c r="A62" s="468"/>
      <c r="B62" s="470"/>
      <c r="C62" s="118"/>
      <c r="D62" s="206"/>
      <c r="E62" s="163" t="s">
        <v>983</v>
      </c>
      <c r="F62" s="84"/>
      <c r="G62" s="98" t="s">
        <v>625</v>
      </c>
      <c r="H62" s="204" t="s">
        <v>986</v>
      </c>
      <c r="I62" s="96"/>
      <c r="J62" s="96"/>
      <c r="K62" s="96"/>
      <c r="L62" s="98"/>
      <c r="M62" s="161"/>
      <c r="N62" s="134"/>
      <c r="O62" s="97"/>
      <c r="P62" s="96"/>
      <c r="Q62" s="98"/>
      <c r="R62" s="292"/>
      <c r="S62" s="295"/>
    </row>
    <row r="63" spans="1:19" ht="12" customHeight="1" x14ac:dyDescent="0.15">
      <c r="A63" s="468"/>
      <c r="B63" s="470"/>
      <c r="C63" s="118"/>
      <c r="D63" s="206"/>
      <c r="E63" s="163"/>
      <c r="F63" s="84"/>
      <c r="G63" s="98" t="s">
        <v>625</v>
      </c>
      <c r="H63" s="204" t="s">
        <v>1007</v>
      </c>
      <c r="I63" s="96"/>
      <c r="J63" s="95"/>
      <c r="K63" s="95"/>
      <c r="L63" s="98"/>
      <c r="M63" s="161"/>
      <c r="N63" s="134"/>
      <c r="O63" s="97"/>
      <c r="P63" s="96"/>
      <c r="Q63" s="98"/>
      <c r="R63" s="292"/>
      <c r="S63" s="295"/>
    </row>
    <row r="64" spans="1:19" ht="12" customHeight="1" x14ac:dyDescent="0.15">
      <c r="A64" s="468"/>
      <c r="B64" s="471"/>
      <c r="C64" s="207"/>
      <c r="D64" s="208"/>
      <c r="E64" s="87" t="s">
        <v>625</v>
      </c>
      <c r="F64" s="88" t="s">
        <v>1061</v>
      </c>
      <c r="G64" s="104" t="s">
        <v>625</v>
      </c>
      <c r="H64" s="211" t="s">
        <v>1008</v>
      </c>
      <c r="I64" s="89"/>
      <c r="J64" s="104"/>
      <c r="K64" s="104"/>
      <c r="L64" s="104"/>
      <c r="M64" s="168"/>
      <c r="N64" s="135"/>
      <c r="O64" s="90"/>
      <c r="P64" s="89"/>
      <c r="Q64" s="104"/>
      <c r="R64" s="305"/>
      <c r="S64" s="306"/>
    </row>
    <row r="65" spans="1:19" ht="12" customHeight="1" x14ac:dyDescent="0.15">
      <c r="A65" s="468"/>
      <c r="B65" s="285" t="s">
        <v>994</v>
      </c>
      <c r="C65" s="346" t="s">
        <v>995</v>
      </c>
      <c r="D65" s="472"/>
      <c r="E65" s="91" t="s">
        <v>625</v>
      </c>
      <c r="F65" s="92" t="s">
        <v>1061</v>
      </c>
      <c r="G65" s="91" t="s">
        <v>625</v>
      </c>
      <c r="H65" s="209" t="s">
        <v>984</v>
      </c>
      <c r="I65" s="93"/>
      <c r="J65" s="144" t="s">
        <v>625</v>
      </c>
      <c r="K65" s="144" t="s">
        <v>625</v>
      </c>
      <c r="L65" s="144" t="s">
        <v>625</v>
      </c>
      <c r="M65" s="164" t="s">
        <v>625</v>
      </c>
      <c r="N65" s="136" t="s">
        <v>1003</v>
      </c>
      <c r="O65" s="94" t="s">
        <v>625</v>
      </c>
      <c r="P65" s="93"/>
      <c r="Q65" s="93" t="s">
        <v>625</v>
      </c>
      <c r="R65" s="291" t="s">
        <v>627</v>
      </c>
      <c r="S65" s="294" t="s">
        <v>627</v>
      </c>
    </row>
    <row r="66" spans="1:19" ht="12" customHeight="1" x14ac:dyDescent="0.15">
      <c r="A66" s="468"/>
      <c r="B66" s="470"/>
      <c r="C66" s="473"/>
      <c r="D66" s="474"/>
      <c r="E66" s="95"/>
      <c r="F66" s="84"/>
      <c r="G66" s="98" t="s">
        <v>625</v>
      </c>
      <c r="H66" s="204" t="s">
        <v>998</v>
      </c>
      <c r="I66" s="96"/>
      <c r="J66" s="98" t="s">
        <v>625</v>
      </c>
      <c r="K66" s="98" t="s">
        <v>625</v>
      </c>
      <c r="L66" s="98" t="s">
        <v>625</v>
      </c>
      <c r="M66" s="161" t="s">
        <v>625</v>
      </c>
      <c r="N66" s="134" t="s">
        <v>1004</v>
      </c>
      <c r="O66" s="97"/>
      <c r="P66" s="96"/>
      <c r="Q66" s="96"/>
      <c r="R66" s="292"/>
      <c r="S66" s="295"/>
    </row>
    <row r="67" spans="1:19" ht="12" customHeight="1" x14ac:dyDescent="0.15">
      <c r="A67" s="468"/>
      <c r="B67" s="471"/>
      <c r="C67" s="475"/>
      <c r="D67" s="476"/>
      <c r="E67" s="87"/>
      <c r="F67" s="88"/>
      <c r="G67" s="104" t="s">
        <v>625</v>
      </c>
      <c r="H67" s="211" t="s">
        <v>999</v>
      </c>
      <c r="I67" s="89"/>
      <c r="J67" s="89"/>
      <c r="K67" s="89"/>
      <c r="L67" s="104" t="s">
        <v>625</v>
      </c>
      <c r="M67" s="168" t="s">
        <v>625</v>
      </c>
      <c r="N67" s="135" t="s">
        <v>1005</v>
      </c>
      <c r="O67" s="90" t="s">
        <v>625</v>
      </c>
      <c r="P67" s="89"/>
      <c r="Q67" s="104" t="s">
        <v>625</v>
      </c>
      <c r="R67" s="305"/>
      <c r="S67" s="306"/>
    </row>
    <row r="68" spans="1:19" ht="12" customHeight="1" x14ac:dyDescent="0.15">
      <c r="A68" s="468"/>
      <c r="B68" s="286" t="s">
        <v>895</v>
      </c>
      <c r="C68" s="347" t="s">
        <v>845</v>
      </c>
      <c r="D68" s="474"/>
      <c r="E68" s="95" t="s">
        <v>625</v>
      </c>
      <c r="F68" s="84" t="s">
        <v>1061</v>
      </c>
      <c r="G68" s="95" t="s">
        <v>625</v>
      </c>
      <c r="H68" s="204" t="s">
        <v>1000</v>
      </c>
      <c r="I68" s="96"/>
      <c r="J68" s="96"/>
      <c r="K68" s="96"/>
      <c r="L68" s="96" t="s">
        <v>625</v>
      </c>
      <c r="M68" s="163" t="s">
        <v>625</v>
      </c>
      <c r="N68" s="134" t="s">
        <v>846</v>
      </c>
      <c r="O68" s="97" t="s">
        <v>625</v>
      </c>
      <c r="P68" s="96"/>
      <c r="Q68" s="96" t="s">
        <v>625</v>
      </c>
      <c r="R68" s="292" t="s">
        <v>627</v>
      </c>
      <c r="S68" s="295" t="s">
        <v>627</v>
      </c>
    </row>
    <row r="69" spans="1:19" ht="12" customHeight="1" x14ac:dyDescent="0.15">
      <c r="A69" s="468"/>
      <c r="B69" s="470"/>
      <c r="C69" s="473"/>
      <c r="D69" s="474"/>
      <c r="E69" s="95"/>
      <c r="F69" s="84"/>
      <c r="G69" s="98" t="s">
        <v>625</v>
      </c>
      <c r="H69" s="204" t="s">
        <v>1001</v>
      </c>
      <c r="I69" s="96"/>
      <c r="J69" s="96"/>
      <c r="K69" s="96"/>
      <c r="L69" s="98" t="s">
        <v>625</v>
      </c>
      <c r="M69" s="161" t="s">
        <v>625</v>
      </c>
      <c r="N69" s="134" t="s">
        <v>847</v>
      </c>
      <c r="O69" s="97" t="s">
        <v>625</v>
      </c>
      <c r="P69" s="96"/>
      <c r="Q69" s="98" t="s">
        <v>625</v>
      </c>
      <c r="R69" s="292"/>
      <c r="S69" s="295"/>
    </row>
    <row r="70" spans="1:19" ht="12" customHeight="1" thickBot="1" x14ac:dyDescent="0.2">
      <c r="A70" s="469"/>
      <c r="B70" s="504"/>
      <c r="C70" s="505"/>
      <c r="D70" s="506"/>
      <c r="E70" s="99"/>
      <c r="F70" s="100"/>
      <c r="G70" s="122" t="s">
        <v>625</v>
      </c>
      <c r="H70" s="210" t="s">
        <v>1002</v>
      </c>
      <c r="I70" s="101"/>
      <c r="J70" s="101"/>
      <c r="K70" s="101"/>
      <c r="L70" s="101"/>
      <c r="M70" s="167"/>
      <c r="N70" s="150"/>
      <c r="O70" s="102"/>
      <c r="P70" s="101"/>
      <c r="Q70" s="101"/>
      <c r="R70" s="293"/>
      <c r="S70" s="296"/>
    </row>
  </sheetData>
  <mergeCells count="88">
    <mergeCell ref="B68:B70"/>
    <mergeCell ref="C68:D70"/>
    <mergeCell ref="R68:R70"/>
    <mergeCell ref="S68:S70"/>
    <mergeCell ref="H43:H44"/>
    <mergeCell ref="N43:N44"/>
    <mergeCell ref="R45:R49"/>
    <mergeCell ref="S45:S49"/>
    <mergeCell ref="R50:R54"/>
    <mergeCell ref="S50:S54"/>
    <mergeCell ref="R55:R59"/>
    <mergeCell ref="S55:S59"/>
    <mergeCell ref="C55:D55"/>
    <mergeCell ref="C56:D56"/>
    <mergeCell ref="B45:B49"/>
    <mergeCell ref="S38:S41"/>
    <mergeCell ref="H40:H41"/>
    <mergeCell ref="N40:N41"/>
    <mergeCell ref="R42:R44"/>
    <mergeCell ref="S42:S44"/>
    <mergeCell ref="S26:S31"/>
    <mergeCell ref="N28:N29"/>
    <mergeCell ref="N26:N27"/>
    <mergeCell ref="R26:R31"/>
    <mergeCell ref="A38:A44"/>
    <mergeCell ref="B38:B41"/>
    <mergeCell ref="C38:D41"/>
    <mergeCell ref="H38:H39"/>
    <mergeCell ref="N38:N39"/>
    <mergeCell ref="B42:B44"/>
    <mergeCell ref="C42:D44"/>
    <mergeCell ref="S32:S37"/>
    <mergeCell ref="D34:D35"/>
    <mergeCell ref="D36:D37"/>
    <mergeCell ref="R32:R37"/>
    <mergeCell ref="R38:R41"/>
    <mergeCell ref="A8:A37"/>
    <mergeCell ref="B8:B25"/>
    <mergeCell ref="C8:D12"/>
    <mergeCell ref="C13:D16"/>
    <mergeCell ref="C22:D25"/>
    <mergeCell ref="C17:D21"/>
    <mergeCell ref="B26:B37"/>
    <mergeCell ref="C26:D31"/>
    <mergeCell ref="C32:C37"/>
    <mergeCell ref="D32:D33"/>
    <mergeCell ref="A5:A7"/>
    <mergeCell ref="B5:B7"/>
    <mergeCell ref="C5:D7"/>
    <mergeCell ref="E5:N5"/>
    <mergeCell ref="O5:S5"/>
    <mergeCell ref="E6:F7"/>
    <mergeCell ref="G6:H7"/>
    <mergeCell ref="I6:L6"/>
    <mergeCell ref="M6:N7"/>
    <mergeCell ref="O6:Q6"/>
    <mergeCell ref="R6:S6"/>
    <mergeCell ref="K2:S2"/>
    <mergeCell ref="K3:S3"/>
    <mergeCell ref="R8:R16"/>
    <mergeCell ref="S8:S16"/>
    <mergeCell ref="N9:N10"/>
    <mergeCell ref="N11:N12"/>
    <mergeCell ref="H13:H14"/>
    <mergeCell ref="N13:N14"/>
    <mergeCell ref="N15:N16"/>
    <mergeCell ref="R17:R25"/>
    <mergeCell ref="S17:S25"/>
    <mergeCell ref="N19:N20"/>
    <mergeCell ref="H22:H23"/>
    <mergeCell ref="N22:N23"/>
    <mergeCell ref="N24:N25"/>
    <mergeCell ref="A45:A70"/>
    <mergeCell ref="B65:B67"/>
    <mergeCell ref="C65:D67"/>
    <mergeCell ref="R65:R67"/>
    <mergeCell ref="S65:S67"/>
    <mergeCell ref="B60:B64"/>
    <mergeCell ref="C60:D60"/>
    <mergeCell ref="R60:R64"/>
    <mergeCell ref="S60:S64"/>
    <mergeCell ref="C61:D61"/>
    <mergeCell ref="C45:D45"/>
    <mergeCell ref="C46:D46"/>
    <mergeCell ref="B50:B54"/>
    <mergeCell ref="C50:D50"/>
    <mergeCell ref="C51:D51"/>
    <mergeCell ref="B55:B59"/>
  </mergeCells>
  <phoneticPr fontId="5"/>
  <dataValidations count="1">
    <dataValidation type="list" allowBlank="1" showInputMessage="1" showErrorMessage="1" sqref="E8 K8:M9 O8:O9 Q26 Q11 O43:Q43 O40:Q40 Q30 Q28 Q24 Q15 Q8:Q9 K40:M40 K28:M28 K24:M24 K15:M15 K17:M19 O26 O42 O31:P31 G13 E13 E17 E22 E26 E32 G34 E34 G42 E42 K42:M43 K26:M26 K21:M22 K11:M11 G24:G32 G15:G22 G8:G11 E38 E68 K38:M38 O15 O17:O19 O30 O28 O24 O21:O22 O11 O13 Q13 Q17:Q19 Q21:Q22 K13:M13 O32:O38 L30:M37 E36 G38 G36 E48:E49 E46 P46 J48:K48 J45:K46 J50:K51 O45:O53 E53 L45:M53 E51 Q45:Q53 P51 J53:K53 J58:K58 J55:K56 O55:O58 E58 L55:M58 E56 Q55:Q58 P56 P61 J60:K61 E61 Q67:Q69 O60:O65 E64:E65 J64:K66 Q60:Q65 O67:O69 L60:M69 G45:G70" xr:uid="{00000000-0002-0000-0A00-000000000000}">
      <formula1>"□,■"</formula1>
    </dataValidation>
  </dataValidations>
  <pageMargins left="0.61" right="0.24" top="0.59" bottom="0.28999999999999998" header="0.3" footer="0.16"/>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FF00"/>
  </sheetPr>
  <dimension ref="A1:S97"/>
  <sheetViews>
    <sheetView topLeftCell="A34" zoomScaleNormal="100" workbookViewId="0">
      <selection activeCell="O68" sqref="O68:S68"/>
    </sheetView>
  </sheetViews>
  <sheetFormatPr defaultColWidth="9" defaultRowHeight="11.25" x14ac:dyDescent="0.15"/>
  <cols>
    <col min="1" max="1" width="3.125" style="76" customWidth="1"/>
    <col min="2" max="2" width="14.125" style="76" customWidth="1"/>
    <col min="3" max="3" width="1.75" style="76" customWidth="1"/>
    <col min="4" max="4" width="5.875" style="76" customWidth="1"/>
    <col min="5" max="5" width="2.625" style="77" customWidth="1"/>
    <col min="6" max="6" width="3" style="76" customWidth="1"/>
    <col min="7" max="7" width="2.625" style="77" customWidth="1"/>
    <col min="8" max="8" width="8.375" style="106" customWidth="1"/>
    <col min="9" max="12" width="2.625" style="76" customWidth="1"/>
    <col min="13" max="13" width="2.125" style="76" customWidth="1"/>
    <col min="14" max="14" width="12.125" style="78" customWidth="1"/>
    <col min="15" max="17" width="2.625" style="77" customWidth="1"/>
    <col min="18" max="19" width="10.625" style="77" customWidth="1"/>
    <col min="20" max="20" width="9" style="76" customWidth="1"/>
    <col min="21" max="16384" width="9" style="76"/>
  </cols>
  <sheetData>
    <row r="1" spans="1:19" s="69" customFormat="1" ht="21" customHeight="1" x14ac:dyDescent="0.15">
      <c r="A1" s="72" t="s">
        <v>853</v>
      </c>
      <c r="B1" s="72"/>
      <c r="C1" s="72"/>
      <c r="D1" s="72"/>
      <c r="E1" s="73"/>
      <c r="F1" s="72"/>
      <c r="G1" s="73"/>
      <c r="H1" s="105"/>
      <c r="I1" s="72"/>
      <c r="J1" s="72"/>
      <c r="K1" s="72"/>
      <c r="L1" s="72"/>
      <c r="M1" s="72"/>
      <c r="N1" s="74"/>
      <c r="O1" s="70"/>
      <c r="P1" s="70"/>
      <c r="Q1" s="70"/>
      <c r="R1" s="70"/>
      <c r="S1" s="75" t="s">
        <v>641</v>
      </c>
    </row>
    <row r="2" spans="1:19" s="69" customFormat="1" ht="15" customHeight="1" x14ac:dyDescent="0.15">
      <c r="A2" s="72"/>
      <c r="B2" s="72"/>
      <c r="C2" s="72"/>
      <c r="D2" s="72"/>
      <c r="E2" s="73"/>
      <c r="F2" s="72"/>
      <c r="G2" s="73"/>
      <c r="H2" s="105"/>
      <c r="I2" s="72"/>
      <c r="J2" s="72"/>
      <c r="K2" s="325" t="s">
        <v>607</v>
      </c>
      <c r="L2" s="325"/>
      <c r="M2" s="325"/>
      <c r="N2" s="325"/>
      <c r="O2" s="325"/>
      <c r="P2" s="325"/>
      <c r="Q2" s="325"/>
      <c r="R2" s="325"/>
      <c r="S2" s="325"/>
    </row>
    <row r="3" spans="1:19" s="69" customFormat="1" ht="15" customHeight="1" x14ac:dyDescent="0.15">
      <c r="A3" s="72"/>
      <c r="B3" s="72" t="s">
        <v>855</v>
      </c>
      <c r="C3" s="72"/>
      <c r="D3" s="72"/>
      <c r="E3" s="73"/>
      <c r="F3" s="72"/>
      <c r="G3" s="73"/>
      <c r="H3" s="105"/>
      <c r="I3" s="72"/>
      <c r="J3" s="72"/>
      <c r="K3" s="326" t="s">
        <v>608</v>
      </c>
      <c r="L3" s="326"/>
      <c r="M3" s="326"/>
      <c r="N3" s="326"/>
      <c r="O3" s="326"/>
      <c r="P3" s="326"/>
      <c r="Q3" s="326"/>
      <c r="R3" s="326"/>
      <c r="S3" s="326"/>
    </row>
    <row r="5" spans="1:19" s="79" customFormat="1" ht="13.5" customHeight="1" x14ac:dyDescent="0.15">
      <c r="A5" s="327"/>
      <c r="B5" s="330" t="s">
        <v>609</v>
      </c>
      <c r="C5" s="484" t="s">
        <v>610</v>
      </c>
      <c r="D5" s="485"/>
      <c r="E5" s="330" t="s">
        <v>611</v>
      </c>
      <c r="F5" s="330"/>
      <c r="G5" s="330"/>
      <c r="H5" s="330"/>
      <c r="I5" s="330"/>
      <c r="J5" s="330"/>
      <c r="K5" s="330"/>
      <c r="L5" s="330"/>
      <c r="M5" s="330"/>
      <c r="N5" s="332"/>
      <c r="O5" s="333" t="s">
        <v>1110</v>
      </c>
      <c r="P5" s="333"/>
      <c r="Q5" s="333"/>
      <c r="R5" s="333"/>
      <c r="S5" s="334"/>
    </row>
    <row r="6" spans="1:19" s="79" customFormat="1" ht="13.5" customHeight="1" x14ac:dyDescent="0.15">
      <c r="A6" s="328"/>
      <c r="B6" s="320"/>
      <c r="C6" s="486"/>
      <c r="D6" s="487"/>
      <c r="E6" s="335" t="s">
        <v>612</v>
      </c>
      <c r="F6" s="336"/>
      <c r="G6" s="315" t="s">
        <v>613</v>
      </c>
      <c r="H6" s="339"/>
      <c r="I6" s="320" t="s">
        <v>614</v>
      </c>
      <c r="J6" s="320"/>
      <c r="K6" s="320"/>
      <c r="L6" s="320"/>
      <c r="M6" s="315" t="s">
        <v>615</v>
      </c>
      <c r="N6" s="316"/>
      <c r="O6" s="319" t="s">
        <v>616</v>
      </c>
      <c r="P6" s="320"/>
      <c r="Q6" s="320"/>
      <c r="R6" s="320" t="s">
        <v>617</v>
      </c>
      <c r="S6" s="321"/>
    </row>
    <row r="7" spans="1:19" s="79" customFormat="1" ht="13.5" customHeight="1" thickBot="1" x14ac:dyDescent="0.2">
      <c r="A7" s="329"/>
      <c r="B7" s="331"/>
      <c r="C7" s="317"/>
      <c r="D7" s="340"/>
      <c r="E7" s="337"/>
      <c r="F7" s="338"/>
      <c r="G7" s="317"/>
      <c r="H7" s="340"/>
      <c r="I7" s="80">
        <v>1</v>
      </c>
      <c r="J7" s="80">
        <v>2</v>
      </c>
      <c r="K7" s="80">
        <v>3</v>
      </c>
      <c r="L7" s="80">
        <v>4</v>
      </c>
      <c r="M7" s="317"/>
      <c r="N7" s="318"/>
      <c r="O7" s="81" t="s">
        <v>618</v>
      </c>
      <c r="P7" s="80" t="s">
        <v>619</v>
      </c>
      <c r="Q7" s="80" t="s">
        <v>620</v>
      </c>
      <c r="R7" s="80" t="s">
        <v>621</v>
      </c>
      <c r="S7" s="82" t="s">
        <v>622</v>
      </c>
    </row>
    <row r="8" spans="1:19" s="77" customFormat="1" ht="12" customHeight="1" thickTop="1" x14ac:dyDescent="0.15">
      <c r="A8" s="376" t="s">
        <v>642</v>
      </c>
      <c r="B8" s="364" t="s">
        <v>643</v>
      </c>
      <c r="C8" s="489" t="s">
        <v>644</v>
      </c>
      <c r="D8" s="512"/>
      <c r="E8" s="83" t="s">
        <v>625</v>
      </c>
      <c r="F8" s="103" t="s">
        <v>1061</v>
      </c>
      <c r="G8" s="83" t="s">
        <v>625</v>
      </c>
      <c r="H8" s="496"/>
      <c r="I8" s="85"/>
      <c r="J8" s="85"/>
      <c r="K8" s="85"/>
      <c r="L8" s="85" t="s">
        <v>625</v>
      </c>
      <c r="M8" s="162" t="s">
        <v>625</v>
      </c>
      <c r="N8" s="351" t="s">
        <v>645</v>
      </c>
      <c r="O8" s="86" t="s">
        <v>625</v>
      </c>
      <c r="P8" s="85"/>
      <c r="Q8" s="85"/>
      <c r="R8" s="342" t="s">
        <v>627</v>
      </c>
      <c r="S8" s="348" t="s">
        <v>627</v>
      </c>
    </row>
    <row r="9" spans="1:19" s="77" customFormat="1" ht="12" customHeight="1" x14ac:dyDescent="0.15">
      <c r="A9" s="322"/>
      <c r="B9" s="470"/>
      <c r="C9" s="473"/>
      <c r="D9" s="474"/>
      <c r="E9" s="95"/>
      <c r="F9" s="84"/>
      <c r="G9" s="95"/>
      <c r="H9" s="497"/>
      <c r="I9" s="96"/>
      <c r="J9" s="96"/>
      <c r="K9" s="96"/>
      <c r="L9" s="96"/>
      <c r="M9" s="163"/>
      <c r="N9" s="290"/>
      <c r="O9" s="97"/>
      <c r="P9" s="96"/>
      <c r="Q9" s="96"/>
      <c r="R9" s="292"/>
      <c r="S9" s="295"/>
    </row>
    <row r="10" spans="1:19" ht="12" customHeight="1" x14ac:dyDescent="0.15">
      <c r="A10" s="322"/>
      <c r="B10" s="470"/>
      <c r="C10" s="473"/>
      <c r="D10" s="474"/>
      <c r="E10" s="95"/>
      <c r="F10" s="84"/>
      <c r="G10" s="98" t="s">
        <v>625</v>
      </c>
      <c r="H10" s="497"/>
      <c r="I10" s="96"/>
      <c r="J10" s="96"/>
      <c r="K10" s="96"/>
      <c r="L10" s="98" t="s">
        <v>625</v>
      </c>
      <c r="M10" s="161" t="s">
        <v>625</v>
      </c>
      <c r="N10" s="290" t="s">
        <v>646</v>
      </c>
      <c r="O10" s="97" t="s">
        <v>625</v>
      </c>
      <c r="P10" s="98" t="s">
        <v>625</v>
      </c>
      <c r="Q10" s="96"/>
      <c r="R10" s="292"/>
      <c r="S10" s="295"/>
    </row>
    <row r="11" spans="1:19" ht="12" customHeight="1" x14ac:dyDescent="0.15">
      <c r="A11" s="322"/>
      <c r="B11" s="470"/>
      <c r="C11" s="475"/>
      <c r="D11" s="476"/>
      <c r="E11" s="87"/>
      <c r="F11" s="88"/>
      <c r="G11" s="87"/>
      <c r="H11" s="503"/>
      <c r="I11" s="89"/>
      <c r="J11" s="89"/>
      <c r="K11" s="89"/>
      <c r="L11" s="89"/>
      <c r="M11" s="165"/>
      <c r="N11" s="308"/>
      <c r="O11" s="90"/>
      <c r="P11" s="89"/>
      <c r="Q11" s="89"/>
      <c r="R11" s="305"/>
      <c r="S11" s="306"/>
    </row>
    <row r="12" spans="1:19" ht="12" customHeight="1" x14ac:dyDescent="0.15">
      <c r="A12" s="322"/>
      <c r="B12" s="470"/>
      <c r="C12" s="346" t="s">
        <v>647</v>
      </c>
      <c r="D12" s="312"/>
      <c r="E12" s="91" t="s">
        <v>625</v>
      </c>
      <c r="F12" s="92" t="s">
        <v>1061</v>
      </c>
      <c r="G12" s="91" t="s">
        <v>625</v>
      </c>
      <c r="H12" s="513"/>
      <c r="I12" s="93"/>
      <c r="J12" s="93"/>
      <c r="K12" s="93"/>
      <c r="L12" s="93" t="s">
        <v>625</v>
      </c>
      <c r="M12" s="166" t="s">
        <v>625</v>
      </c>
      <c r="N12" s="304" t="s">
        <v>648</v>
      </c>
      <c r="O12" s="94" t="s">
        <v>625</v>
      </c>
      <c r="P12" s="93" t="s">
        <v>625</v>
      </c>
      <c r="Q12" s="93"/>
      <c r="R12" s="291" t="s">
        <v>627</v>
      </c>
      <c r="S12" s="294" t="s">
        <v>627</v>
      </c>
    </row>
    <row r="13" spans="1:19" ht="12" customHeight="1" x14ac:dyDescent="0.15">
      <c r="A13" s="322"/>
      <c r="B13" s="470"/>
      <c r="C13" s="347"/>
      <c r="D13" s="345"/>
      <c r="E13" s="95"/>
      <c r="F13" s="84"/>
      <c r="G13" s="95"/>
      <c r="H13" s="497"/>
      <c r="I13" s="96"/>
      <c r="J13" s="96"/>
      <c r="K13" s="96"/>
      <c r="L13" s="96"/>
      <c r="M13" s="163"/>
      <c r="N13" s="290"/>
      <c r="O13" s="97"/>
      <c r="P13" s="96"/>
      <c r="Q13" s="96"/>
      <c r="R13" s="292"/>
      <c r="S13" s="295"/>
    </row>
    <row r="14" spans="1:19" ht="12" customHeight="1" x14ac:dyDescent="0.15">
      <c r="A14" s="322"/>
      <c r="B14" s="470"/>
      <c r="C14" s="347"/>
      <c r="D14" s="345"/>
      <c r="E14" s="95"/>
      <c r="F14" s="84"/>
      <c r="G14" s="98" t="s">
        <v>625</v>
      </c>
      <c r="H14" s="497"/>
      <c r="I14" s="96"/>
      <c r="J14" s="96"/>
      <c r="K14" s="96"/>
      <c r="L14" s="98" t="s">
        <v>625</v>
      </c>
      <c r="M14" s="161" t="s">
        <v>625</v>
      </c>
      <c r="N14" s="290" t="s">
        <v>649</v>
      </c>
      <c r="O14" s="97" t="s">
        <v>625</v>
      </c>
      <c r="P14" s="98" t="s">
        <v>625</v>
      </c>
      <c r="Q14" s="96"/>
      <c r="R14" s="292"/>
      <c r="S14" s="295"/>
    </row>
    <row r="15" spans="1:19" ht="12" customHeight="1" x14ac:dyDescent="0.15">
      <c r="A15" s="322"/>
      <c r="B15" s="470"/>
      <c r="C15" s="347"/>
      <c r="D15" s="345"/>
      <c r="E15" s="95"/>
      <c r="F15" s="84"/>
      <c r="G15" s="95"/>
      <c r="H15" s="497"/>
      <c r="I15" s="96"/>
      <c r="J15" s="96"/>
      <c r="K15" s="96"/>
      <c r="L15" s="96"/>
      <c r="M15" s="163"/>
      <c r="N15" s="290"/>
      <c r="O15" s="97"/>
      <c r="P15" s="96"/>
      <c r="Q15" s="96"/>
      <c r="R15" s="292"/>
      <c r="S15" s="295"/>
    </row>
    <row r="16" spans="1:19" ht="12" customHeight="1" x14ac:dyDescent="0.15">
      <c r="A16" s="322"/>
      <c r="B16" s="470"/>
      <c r="C16" s="347"/>
      <c r="D16" s="345"/>
      <c r="E16" s="95"/>
      <c r="F16" s="84"/>
      <c r="G16" s="98" t="s">
        <v>625</v>
      </c>
      <c r="H16" s="497"/>
      <c r="I16" s="96"/>
      <c r="J16" s="96"/>
      <c r="K16" s="98" t="s">
        <v>625</v>
      </c>
      <c r="L16" s="98" t="s">
        <v>625</v>
      </c>
      <c r="M16" s="161" t="s">
        <v>625</v>
      </c>
      <c r="N16" s="290" t="s">
        <v>650</v>
      </c>
      <c r="O16" s="97" t="s">
        <v>625</v>
      </c>
      <c r="P16" s="98" t="s">
        <v>625</v>
      </c>
      <c r="Q16" s="96"/>
      <c r="R16" s="292"/>
      <c r="S16" s="295"/>
    </row>
    <row r="17" spans="1:19" ht="12" customHeight="1" x14ac:dyDescent="0.15">
      <c r="A17" s="322"/>
      <c r="B17" s="470"/>
      <c r="C17" s="347"/>
      <c r="D17" s="345"/>
      <c r="E17" s="95"/>
      <c r="F17" s="84"/>
      <c r="G17" s="95"/>
      <c r="H17" s="497"/>
      <c r="I17" s="96"/>
      <c r="J17" s="96"/>
      <c r="K17" s="96"/>
      <c r="L17" s="96"/>
      <c r="M17" s="163"/>
      <c r="N17" s="290"/>
      <c r="O17" s="97"/>
      <c r="P17" s="96"/>
      <c r="Q17" s="96"/>
      <c r="R17" s="292"/>
      <c r="S17" s="295"/>
    </row>
    <row r="18" spans="1:19" ht="12" customHeight="1" x14ac:dyDescent="0.15">
      <c r="A18" s="322"/>
      <c r="B18" s="470"/>
      <c r="C18" s="473"/>
      <c r="D18" s="474"/>
      <c r="E18" s="95"/>
      <c r="F18" s="84"/>
      <c r="G18" s="95"/>
      <c r="H18" s="497"/>
      <c r="I18" s="96"/>
      <c r="J18" s="96"/>
      <c r="K18" s="98" t="s">
        <v>625</v>
      </c>
      <c r="L18" s="98" t="s">
        <v>625</v>
      </c>
      <c r="M18" s="161" t="s">
        <v>625</v>
      </c>
      <c r="N18" s="290" t="s">
        <v>651</v>
      </c>
      <c r="O18" s="97" t="s">
        <v>625</v>
      </c>
      <c r="P18" s="98" t="s">
        <v>625</v>
      </c>
      <c r="Q18" s="96"/>
      <c r="R18" s="292"/>
      <c r="S18" s="295"/>
    </row>
    <row r="19" spans="1:19" ht="12" customHeight="1" x14ac:dyDescent="0.15">
      <c r="A19" s="322"/>
      <c r="B19" s="470"/>
      <c r="C19" s="473"/>
      <c r="D19" s="474"/>
      <c r="E19" s="95"/>
      <c r="F19" s="84"/>
      <c r="G19" s="95"/>
      <c r="H19" s="497"/>
      <c r="I19" s="96"/>
      <c r="J19" s="96"/>
      <c r="K19" s="96"/>
      <c r="L19" s="96"/>
      <c r="M19" s="163"/>
      <c r="N19" s="290"/>
      <c r="O19" s="97"/>
      <c r="P19" s="96"/>
      <c r="Q19" s="96"/>
      <c r="R19" s="292"/>
      <c r="S19" s="295"/>
    </row>
    <row r="20" spans="1:19" ht="12" customHeight="1" x14ac:dyDescent="0.15">
      <c r="A20" s="322"/>
      <c r="B20" s="470"/>
      <c r="C20" s="473"/>
      <c r="D20" s="474"/>
      <c r="E20" s="95"/>
      <c r="F20" s="84"/>
      <c r="G20" s="95"/>
      <c r="H20" s="497"/>
      <c r="I20" s="96"/>
      <c r="J20" s="96"/>
      <c r="K20" s="96"/>
      <c r="L20" s="98" t="s">
        <v>625</v>
      </c>
      <c r="M20" s="161" t="s">
        <v>625</v>
      </c>
      <c r="N20" s="290" t="s">
        <v>652</v>
      </c>
      <c r="O20" s="97" t="s">
        <v>625</v>
      </c>
      <c r="P20" s="98" t="s">
        <v>625</v>
      </c>
      <c r="Q20" s="96"/>
      <c r="R20" s="292"/>
      <c r="S20" s="295"/>
    </row>
    <row r="21" spans="1:19" ht="12" customHeight="1" x14ac:dyDescent="0.15">
      <c r="A21" s="322"/>
      <c r="B21" s="470"/>
      <c r="C21" s="473"/>
      <c r="D21" s="474"/>
      <c r="E21" s="95"/>
      <c r="F21" s="84"/>
      <c r="G21" s="95"/>
      <c r="H21" s="497"/>
      <c r="I21" s="96"/>
      <c r="J21" s="96"/>
      <c r="K21" s="96"/>
      <c r="L21" s="96"/>
      <c r="M21" s="163"/>
      <c r="N21" s="290"/>
      <c r="O21" s="97"/>
      <c r="P21" s="96"/>
      <c r="Q21" s="96"/>
      <c r="R21" s="292"/>
      <c r="S21" s="295"/>
    </row>
    <row r="22" spans="1:19" ht="12" customHeight="1" x14ac:dyDescent="0.15">
      <c r="A22" s="322"/>
      <c r="B22" s="470"/>
      <c r="C22" s="473"/>
      <c r="D22" s="474"/>
      <c r="E22" s="95"/>
      <c r="F22" s="84"/>
      <c r="G22" s="95"/>
      <c r="H22" s="497"/>
      <c r="I22" s="96"/>
      <c r="J22" s="96"/>
      <c r="K22" s="96"/>
      <c r="L22" s="98" t="s">
        <v>625</v>
      </c>
      <c r="M22" s="161" t="s">
        <v>625</v>
      </c>
      <c r="N22" s="290" t="s">
        <v>653</v>
      </c>
      <c r="O22" s="97" t="s">
        <v>625</v>
      </c>
      <c r="P22" s="96"/>
      <c r="Q22" s="96"/>
      <c r="R22" s="292"/>
      <c r="S22" s="295"/>
    </row>
    <row r="23" spans="1:19" ht="12" customHeight="1" x14ac:dyDescent="0.15">
      <c r="A23" s="322"/>
      <c r="B23" s="470"/>
      <c r="C23" s="473"/>
      <c r="D23" s="474"/>
      <c r="E23" s="95"/>
      <c r="F23" s="84"/>
      <c r="G23" s="95"/>
      <c r="H23" s="497"/>
      <c r="I23" s="96"/>
      <c r="J23" s="96"/>
      <c r="K23" s="96"/>
      <c r="L23" s="96"/>
      <c r="M23" s="163"/>
      <c r="N23" s="290"/>
      <c r="O23" s="97"/>
      <c r="P23" s="96"/>
      <c r="Q23" s="96"/>
      <c r="R23" s="292"/>
      <c r="S23" s="295"/>
    </row>
    <row r="24" spans="1:19" ht="12" customHeight="1" x14ac:dyDescent="0.15">
      <c r="A24" s="322"/>
      <c r="B24" s="470"/>
      <c r="C24" s="473"/>
      <c r="D24" s="474"/>
      <c r="E24" s="95"/>
      <c r="F24" s="84"/>
      <c r="G24" s="95"/>
      <c r="H24" s="497"/>
      <c r="I24" s="96"/>
      <c r="J24" s="96"/>
      <c r="K24" s="96"/>
      <c r="L24" s="98" t="s">
        <v>625</v>
      </c>
      <c r="M24" s="161" t="s">
        <v>625</v>
      </c>
      <c r="N24" s="290" t="s">
        <v>654</v>
      </c>
      <c r="O24" s="97" t="s">
        <v>625</v>
      </c>
      <c r="P24" s="98" t="s">
        <v>625</v>
      </c>
      <c r="Q24" s="96"/>
      <c r="R24" s="292"/>
      <c r="S24" s="295"/>
    </row>
    <row r="25" spans="1:19" ht="12" customHeight="1" x14ac:dyDescent="0.15">
      <c r="A25" s="322"/>
      <c r="B25" s="470"/>
      <c r="C25" s="475"/>
      <c r="D25" s="476"/>
      <c r="E25" s="87"/>
      <c r="F25" s="88"/>
      <c r="G25" s="87"/>
      <c r="H25" s="503"/>
      <c r="I25" s="89"/>
      <c r="J25" s="89"/>
      <c r="K25" s="89"/>
      <c r="L25" s="89"/>
      <c r="M25" s="165"/>
      <c r="N25" s="308"/>
      <c r="O25" s="90"/>
      <c r="P25" s="89"/>
      <c r="Q25" s="89"/>
      <c r="R25" s="305"/>
      <c r="S25" s="306"/>
    </row>
    <row r="26" spans="1:19" ht="12" customHeight="1" x14ac:dyDescent="0.15">
      <c r="A26" s="322"/>
      <c r="B26" s="470"/>
      <c r="C26" s="346" t="s">
        <v>655</v>
      </c>
      <c r="D26" s="312"/>
      <c r="E26" s="91" t="s">
        <v>625</v>
      </c>
      <c r="F26" s="92" t="s">
        <v>1061</v>
      </c>
      <c r="G26" s="91" t="s">
        <v>625</v>
      </c>
      <c r="H26" s="513"/>
      <c r="I26" s="93"/>
      <c r="J26" s="93"/>
      <c r="K26" s="93"/>
      <c r="L26" s="93" t="s">
        <v>625</v>
      </c>
      <c r="M26" s="166" t="s">
        <v>625</v>
      </c>
      <c r="N26" s="304" t="s">
        <v>656</v>
      </c>
      <c r="O26" s="94" t="s">
        <v>625</v>
      </c>
      <c r="P26" s="93" t="s">
        <v>625</v>
      </c>
      <c r="Q26" s="93"/>
      <c r="R26" s="291" t="s">
        <v>627</v>
      </c>
      <c r="S26" s="294" t="s">
        <v>627</v>
      </c>
    </row>
    <row r="27" spans="1:19" ht="12" customHeight="1" x14ac:dyDescent="0.15">
      <c r="A27" s="322"/>
      <c r="B27" s="470"/>
      <c r="C27" s="347"/>
      <c r="D27" s="345"/>
      <c r="E27" s="95"/>
      <c r="F27" s="84"/>
      <c r="G27" s="95"/>
      <c r="H27" s="497"/>
      <c r="I27" s="96"/>
      <c r="J27" s="96"/>
      <c r="K27" s="96"/>
      <c r="L27" s="96"/>
      <c r="M27" s="163"/>
      <c r="N27" s="290"/>
      <c r="O27" s="97"/>
      <c r="P27" s="96"/>
      <c r="Q27" s="96"/>
      <c r="R27" s="292"/>
      <c r="S27" s="295"/>
    </row>
    <row r="28" spans="1:19" ht="12" customHeight="1" x14ac:dyDescent="0.15">
      <c r="A28" s="322"/>
      <c r="B28" s="470"/>
      <c r="C28" s="347"/>
      <c r="D28" s="345"/>
      <c r="E28" s="95"/>
      <c r="F28" s="84"/>
      <c r="G28" s="98" t="s">
        <v>625</v>
      </c>
      <c r="H28" s="497"/>
      <c r="I28" s="96"/>
      <c r="J28" s="96"/>
      <c r="K28" s="96"/>
      <c r="L28" s="98" t="s">
        <v>625</v>
      </c>
      <c r="M28" s="161" t="s">
        <v>625</v>
      </c>
      <c r="N28" s="290" t="s">
        <v>657</v>
      </c>
      <c r="O28" s="97" t="s">
        <v>625</v>
      </c>
      <c r="P28" s="98" t="s">
        <v>625</v>
      </c>
      <c r="Q28" s="96"/>
      <c r="R28" s="292"/>
      <c r="S28" s="295"/>
    </row>
    <row r="29" spans="1:19" ht="12" customHeight="1" x14ac:dyDescent="0.15">
      <c r="A29" s="322"/>
      <c r="B29" s="470"/>
      <c r="C29" s="347"/>
      <c r="D29" s="345"/>
      <c r="E29" s="95"/>
      <c r="F29" s="84"/>
      <c r="G29" s="95"/>
      <c r="H29" s="497"/>
      <c r="I29" s="96"/>
      <c r="J29" s="96"/>
      <c r="K29" s="96"/>
      <c r="L29" s="96"/>
      <c r="M29" s="163"/>
      <c r="N29" s="290"/>
      <c r="O29" s="97"/>
      <c r="P29" s="96"/>
      <c r="Q29" s="96"/>
      <c r="R29" s="292"/>
      <c r="S29" s="295"/>
    </row>
    <row r="30" spans="1:19" ht="12" customHeight="1" x14ac:dyDescent="0.15">
      <c r="A30" s="322"/>
      <c r="B30" s="470"/>
      <c r="C30" s="473"/>
      <c r="D30" s="474"/>
      <c r="E30" s="95"/>
      <c r="F30" s="84"/>
      <c r="G30" s="98" t="s">
        <v>625</v>
      </c>
      <c r="H30" s="497"/>
      <c r="I30" s="96"/>
      <c r="J30" s="96"/>
      <c r="K30" s="96"/>
      <c r="L30" s="98" t="s">
        <v>625</v>
      </c>
      <c r="M30" s="161" t="s">
        <v>625</v>
      </c>
      <c r="N30" s="290" t="s">
        <v>658</v>
      </c>
      <c r="O30" s="97" t="s">
        <v>625</v>
      </c>
      <c r="P30" s="96"/>
      <c r="Q30" s="96"/>
      <c r="R30" s="292"/>
      <c r="S30" s="295"/>
    </row>
    <row r="31" spans="1:19" ht="12" customHeight="1" x14ac:dyDescent="0.15">
      <c r="A31" s="322"/>
      <c r="B31" s="470"/>
      <c r="C31" s="473"/>
      <c r="D31" s="474"/>
      <c r="E31" s="95"/>
      <c r="F31" s="84"/>
      <c r="G31" s="95"/>
      <c r="H31" s="497"/>
      <c r="I31" s="96"/>
      <c r="J31" s="96"/>
      <c r="K31" s="96"/>
      <c r="L31" s="96"/>
      <c r="M31" s="163"/>
      <c r="N31" s="290"/>
      <c r="O31" s="97"/>
      <c r="P31" s="96"/>
      <c r="Q31" s="96"/>
      <c r="R31" s="292"/>
      <c r="S31" s="295"/>
    </row>
    <row r="32" spans="1:19" ht="12" customHeight="1" x14ac:dyDescent="0.15">
      <c r="A32" s="322"/>
      <c r="B32" s="470"/>
      <c r="C32" s="473"/>
      <c r="D32" s="474"/>
      <c r="E32" s="95"/>
      <c r="F32" s="84"/>
      <c r="G32" s="95"/>
      <c r="H32" s="497"/>
      <c r="I32" s="96"/>
      <c r="J32" s="96"/>
      <c r="K32" s="96"/>
      <c r="L32" s="98" t="s">
        <v>625</v>
      </c>
      <c r="M32" s="161" t="s">
        <v>625</v>
      </c>
      <c r="N32" s="290" t="s">
        <v>659</v>
      </c>
      <c r="O32" s="97" t="s">
        <v>625</v>
      </c>
      <c r="P32" s="96"/>
      <c r="Q32" s="96"/>
      <c r="R32" s="292"/>
      <c r="S32" s="295"/>
    </row>
    <row r="33" spans="1:19" ht="12" customHeight="1" x14ac:dyDescent="0.15">
      <c r="A33" s="322"/>
      <c r="B33" s="470"/>
      <c r="C33" s="475"/>
      <c r="D33" s="476"/>
      <c r="E33" s="87"/>
      <c r="F33" s="88"/>
      <c r="G33" s="87"/>
      <c r="H33" s="503"/>
      <c r="I33" s="89"/>
      <c r="J33" s="89"/>
      <c r="K33" s="89"/>
      <c r="L33" s="89"/>
      <c r="M33" s="165"/>
      <c r="N33" s="308"/>
      <c r="O33" s="90"/>
      <c r="P33" s="89"/>
      <c r="Q33" s="89"/>
      <c r="R33" s="305"/>
      <c r="S33" s="306"/>
    </row>
    <row r="34" spans="1:19" ht="12" customHeight="1" x14ac:dyDescent="0.15">
      <c r="A34" s="322"/>
      <c r="B34" s="470"/>
      <c r="C34" s="346" t="s">
        <v>660</v>
      </c>
      <c r="D34" s="472"/>
      <c r="E34" s="91" t="s">
        <v>625</v>
      </c>
      <c r="F34" s="92" t="s">
        <v>1061</v>
      </c>
      <c r="G34" s="91" t="s">
        <v>625</v>
      </c>
      <c r="H34" s="513" t="s">
        <v>661</v>
      </c>
      <c r="I34" s="93"/>
      <c r="J34" s="93"/>
      <c r="K34" s="93"/>
      <c r="L34" s="93" t="s">
        <v>625</v>
      </c>
      <c r="M34" s="166" t="s">
        <v>625</v>
      </c>
      <c r="N34" s="304" t="s">
        <v>662</v>
      </c>
      <c r="O34" s="94" t="s">
        <v>625</v>
      </c>
      <c r="P34" s="93"/>
      <c r="Q34" s="93"/>
      <c r="R34" s="291" t="s">
        <v>627</v>
      </c>
      <c r="S34" s="294" t="s">
        <v>627</v>
      </c>
    </row>
    <row r="35" spans="1:19" ht="12" customHeight="1" x14ac:dyDescent="0.15">
      <c r="A35" s="322"/>
      <c r="B35" s="470"/>
      <c r="C35" s="473"/>
      <c r="D35" s="474"/>
      <c r="E35" s="95"/>
      <c r="F35" s="84"/>
      <c r="G35" s="95"/>
      <c r="H35" s="497"/>
      <c r="I35" s="96"/>
      <c r="J35" s="96"/>
      <c r="K35" s="96"/>
      <c r="L35" s="96"/>
      <c r="M35" s="163"/>
      <c r="N35" s="290"/>
      <c r="O35" s="97"/>
      <c r="P35" s="96"/>
      <c r="Q35" s="96"/>
      <c r="R35" s="292"/>
      <c r="S35" s="295"/>
    </row>
    <row r="36" spans="1:19" ht="12" customHeight="1" x14ac:dyDescent="0.15">
      <c r="A36" s="322"/>
      <c r="B36" s="470"/>
      <c r="C36" s="473"/>
      <c r="D36" s="474"/>
      <c r="E36" s="95"/>
      <c r="F36" s="84"/>
      <c r="G36" s="98" t="s">
        <v>625</v>
      </c>
      <c r="H36" s="497"/>
      <c r="I36" s="96"/>
      <c r="J36" s="96"/>
      <c r="K36" s="96"/>
      <c r="L36" s="98" t="s">
        <v>625</v>
      </c>
      <c r="M36" s="161" t="s">
        <v>625</v>
      </c>
      <c r="N36" s="290" t="s">
        <v>663</v>
      </c>
      <c r="O36" s="97" t="s">
        <v>625</v>
      </c>
      <c r="P36" s="96"/>
      <c r="Q36" s="96"/>
      <c r="R36" s="292"/>
      <c r="S36" s="295"/>
    </row>
    <row r="37" spans="1:19" ht="12" customHeight="1" x14ac:dyDescent="0.15">
      <c r="A37" s="322"/>
      <c r="B37" s="470"/>
      <c r="C37" s="473"/>
      <c r="D37" s="474"/>
      <c r="E37" s="95"/>
      <c r="F37" s="84"/>
      <c r="G37" s="95"/>
      <c r="H37" s="497"/>
      <c r="I37" s="96"/>
      <c r="J37" s="96"/>
      <c r="K37" s="96"/>
      <c r="L37" s="96"/>
      <c r="M37" s="163"/>
      <c r="N37" s="290"/>
      <c r="O37" s="97"/>
      <c r="P37" s="96"/>
      <c r="Q37" s="96"/>
      <c r="R37" s="292"/>
      <c r="S37" s="295"/>
    </row>
    <row r="38" spans="1:19" ht="12" customHeight="1" x14ac:dyDescent="0.15">
      <c r="A38" s="322"/>
      <c r="B38" s="470"/>
      <c r="C38" s="473"/>
      <c r="D38" s="474"/>
      <c r="E38" s="95"/>
      <c r="F38" s="84"/>
      <c r="G38" s="98" t="s">
        <v>625</v>
      </c>
      <c r="H38" s="497"/>
      <c r="I38" s="96"/>
      <c r="J38" s="96"/>
      <c r="K38" s="98" t="s">
        <v>625</v>
      </c>
      <c r="L38" s="98" t="s">
        <v>625</v>
      </c>
      <c r="M38" s="161" t="s">
        <v>625</v>
      </c>
      <c r="N38" s="290" t="s">
        <v>664</v>
      </c>
      <c r="O38" s="97" t="s">
        <v>625</v>
      </c>
      <c r="P38" s="96"/>
      <c r="Q38" s="96"/>
      <c r="R38" s="292"/>
      <c r="S38" s="295"/>
    </row>
    <row r="39" spans="1:19" ht="12" customHeight="1" x14ac:dyDescent="0.15">
      <c r="A39" s="322"/>
      <c r="B39" s="470"/>
      <c r="C39" s="473"/>
      <c r="D39" s="474"/>
      <c r="E39" s="95"/>
      <c r="F39" s="84"/>
      <c r="G39" s="95"/>
      <c r="H39" s="497"/>
      <c r="I39" s="96"/>
      <c r="J39" s="96"/>
      <c r="K39" s="96"/>
      <c r="L39" s="96"/>
      <c r="M39" s="163"/>
      <c r="N39" s="290"/>
      <c r="O39" s="97"/>
      <c r="P39" s="96"/>
      <c r="Q39" s="96"/>
      <c r="R39" s="292"/>
      <c r="S39" s="295"/>
    </row>
    <row r="40" spans="1:19" ht="12" customHeight="1" x14ac:dyDescent="0.15">
      <c r="A40" s="322"/>
      <c r="B40" s="470"/>
      <c r="C40" s="473"/>
      <c r="D40" s="474"/>
      <c r="E40" s="95"/>
      <c r="F40" s="84"/>
      <c r="G40" s="95"/>
      <c r="H40" s="497"/>
      <c r="I40" s="96"/>
      <c r="J40" s="96"/>
      <c r="K40" s="98" t="s">
        <v>625</v>
      </c>
      <c r="L40" s="98" t="s">
        <v>625</v>
      </c>
      <c r="M40" s="161" t="s">
        <v>625</v>
      </c>
      <c r="N40" s="290" t="s">
        <v>665</v>
      </c>
      <c r="O40" s="97" t="s">
        <v>625</v>
      </c>
      <c r="P40" s="96"/>
      <c r="Q40" s="98" t="s">
        <v>625</v>
      </c>
      <c r="R40" s="292"/>
      <c r="S40" s="295"/>
    </row>
    <row r="41" spans="1:19" ht="12" customHeight="1" x14ac:dyDescent="0.15">
      <c r="A41" s="322"/>
      <c r="B41" s="470"/>
      <c r="C41" s="473"/>
      <c r="D41" s="474"/>
      <c r="E41" s="95"/>
      <c r="F41" s="84"/>
      <c r="G41" s="95"/>
      <c r="H41" s="497"/>
      <c r="I41" s="96"/>
      <c r="J41" s="96"/>
      <c r="K41" s="96"/>
      <c r="L41" s="96"/>
      <c r="M41" s="163"/>
      <c r="N41" s="290"/>
      <c r="O41" s="97"/>
      <c r="P41" s="96"/>
      <c r="Q41" s="96"/>
      <c r="R41" s="292"/>
      <c r="S41" s="295"/>
    </row>
    <row r="42" spans="1:19" ht="12" customHeight="1" x14ac:dyDescent="0.15">
      <c r="A42" s="322"/>
      <c r="B42" s="470"/>
      <c r="C42" s="473"/>
      <c r="D42" s="474"/>
      <c r="E42" s="95"/>
      <c r="F42" s="84"/>
      <c r="G42" s="95"/>
      <c r="H42" s="497"/>
      <c r="I42" s="96"/>
      <c r="J42" s="96"/>
      <c r="K42" s="96"/>
      <c r="L42" s="98" t="s">
        <v>625</v>
      </c>
      <c r="M42" s="161" t="s">
        <v>625</v>
      </c>
      <c r="N42" s="290" t="s">
        <v>666</v>
      </c>
      <c r="O42" s="97" t="s">
        <v>625</v>
      </c>
      <c r="P42" s="96"/>
      <c r="Q42" s="96"/>
      <c r="R42" s="292"/>
      <c r="S42" s="295"/>
    </row>
    <row r="43" spans="1:19" ht="12" customHeight="1" x14ac:dyDescent="0.15">
      <c r="A43" s="322"/>
      <c r="B43" s="470"/>
      <c r="C43" s="473"/>
      <c r="D43" s="474"/>
      <c r="E43" s="95"/>
      <c r="F43" s="84"/>
      <c r="G43" s="95"/>
      <c r="H43" s="497"/>
      <c r="I43" s="96"/>
      <c r="J43" s="96"/>
      <c r="K43" s="96"/>
      <c r="L43" s="96"/>
      <c r="M43" s="163"/>
      <c r="N43" s="290"/>
      <c r="O43" s="97"/>
      <c r="P43" s="96"/>
      <c r="Q43" s="96"/>
      <c r="R43" s="292"/>
      <c r="S43" s="295"/>
    </row>
    <row r="44" spans="1:19" ht="12" customHeight="1" x14ac:dyDescent="0.15">
      <c r="A44" s="322"/>
      <c r="B44" s="470"/>
      <c r="C44" s="473"/>
      <c r="D44" s="474"/>
      <c r="E44" s="95"/>
      <c r="F44" s="84"/>
      <c r="G44" s="95"/>
      <c r="H44" s="497"/>
      <c r="I44" s="96"/>
      <c r="J44" s="96"/>
      <c r="K44" s="96"/>
      <c r="L44" s="98" t="s">
        <v>625</v>
      </c>
      <c r="M44" s="161" t="s">
        <v>625</v>
      </c>
      <c r="N44" s="290" t="s">
        <v>667</v>
      </c>
      <c r="O44" s="97" t="s">
        <v>625</v>
      </c>
      <c r="P44" s="98" t="s">
        <v>625</v>
      </c>
      <c r="Q44" s="96"/>
      <c r="R44" s="292"/>
      <c r="S44" s="295"/>
    </row>
    <row r="45" spans="1:19" ht="12" customHeight="1" x14ac:dyDescent="0.15">
      <c r="A45" s="322"/>
      <c r="B45" s="470"/>
      <c r="C45" s="473"/>
      <c r="D45" s="474"/>
      <c r="E45" s="95"/>
      <c r="F45" s="84"/>
      <c r="G45" s="95"/>
      <c r="H45" s="497"/>
      <c r="I45" s="96"/>
      <c r="J45" s="96"/>
      <c r="K45" s="96"/>
      <c r="L45" s="96"/>
      <c r="M45" s="163"/>
      <c r="N45" s="290"/>
      <c r="O45" s="97"/>
      <c r="P45" s="96"/>
      <c r="Q45" s="96"/>
      <c r="R45" s="292"/>
      <c r="S45" s="295"/>
    </row>
    <row r="46" spans="1:19" ht="12" customHeight="1" x14ac:dyDescent="0.15">
      <c r="A46" s="322"/>
      <c r="B46" s="470"/>
      <c r="C46" s="473"/>
      <c r="D46" s="474"/>
      <c r="E46" s="95"/>
      <c r="F46" s="84"/>
      <c r="G46" s="95"/>
      <c r="H46" s="497"/>
      <c r="I46" s="96"/>
      <c r="J46" s="96"/>
      <c r="K46" s="96"/>
      <c r="L46" s="98" t="s">
        <v>625</v>
      </c>
      <c r="M46" s="161" t="s">
        <v>625</v>
      </c>
      <c r="N46" s="290" t="s">
        <v>668</v>
      </c>
      <c r="O46" s="97" t="s">
        <v>625</v>
      </c>
      <c r="P46" s="98" t="s">
        <v>625</v>
      </c>
      <c r="Q46" s="96"/>
      <c r="R46" s="292"/>
      <c r="S46" s="295"/>
    </row>
    <row r="47" spans="1:19" ht="12" customHeight="1" x14ac:dyDescent="0.15">
      <c r="A47" s="322"/>
      <c r="B47" s="470"/>
      <c r="C47" s="473"/>
      <c r="D47" s="474"/>
      <c r="E47" s="95"/>
      <c r="F47" s="84"/>
      <c r="G47" s="95"/>
      <c r="H47" s="497"/>
      <c r="I47" s="96"/>
      <c r="J47" s="96"/>
      <c r="K47" s="96"/>
      <c r="L47" s="96"/>
      <c r="M47" s="163"/>
      <c r="N47" s="290"/>
      <c r="O47" s="97"/>
      <c r="P47" s="96"/>
      <c r="Q47" s="96"/>
      <c r="R47" s="292"/>
      <c r="S47" s="295"/>
    </row>
    <row r="48" spans="1:19" ht="12" customHeight="1" x14ac:dyDescent="0.15">
      <c r="A48" s="322"/>
      <c r="B48" s="470"/>
      <c r="C48" s="473"/>
      <c r="D48" s="474"/>
      <c r="E48" s="95"/>
      <c r="F48" s="84"/>
      <c r="G48" s="95"/>
      <c r="H48" s="497"/>
      <c r="I48" s="96"/>
      <c r="J48" s="96"/>
      <c r="K48" s="96"/>
      <c r="L48" s="98" t="s">
        <v>625</v>
      </c>
      <c r="M48" s="161" t="s">
        <v>625</v>
      </c>
      <c r="N48" s="290" t="s">
        <v>669</v>
      </c>
      <c r="O48" s="97" t="s">
        <v>625</v>
      </c>
      <c r="P48" s="98" t="s">
        <v>625</v>
      </c>
      <c r="Q48" s="96"/>
      <c r="R48" s="292"/>
      <c r="S48" s="295"/>
    </row>
    <row r="49" spans="1:19" ht="12" customHeight="1" x14ac:dyDescent="0.15">
      <c r="A49" s="322"/>
      <c r="B49" s="470"/>
      <c r="C49" s="475"/>
      <c r="D49" s="476"/>
      <c r="E49" s="87"/>
      <c r="F49" s="88"/>
      <c r="G49" s="87"/>
      <c r="H49" s="503"/>
      <c r="I49" s="89"/>
      <c r="J49" s="89"/>
      <c r="K49" s="89"/>
      <c r="L49" s="89"/>
      <c r="M49" s="165"/>
      <c r="N49" s="308"/>
      <c r="O49" s="90"/>
      <c r="P49" s="89"/>
      <c r="Q49" s="89"/>
      <c r="R49" s="305"/>
      <c r="S49" s="306"/>
    </row>
    <row r="50" spans="1:19" ht="12" customHeight="1" x14ac:dyDescent="0.15">
      <c r="A50" s="322"/>
      <c r="B50" s="470"/>
      <c r="C50" s="346" t="s">
        <v>670</v>
      </c>
      <c r="D50" s="472"/>
      <c r="E50" s="91" t="s">
        <v>625</v>
      </c>
      <c r="F50" s="92" t="s">
        <v>1061</v>
      </c>
      <c r="G50" s="91" t="s">
        <v>625</v>
      </c>
      <c r="H50" s="513"/>
      <c r="I50" s="93"/>
      <c r="J50" s="93"/>
      <c r="K50" s="93"/>
      <c r="L50" s="93" t="s">
        <v>625</v>
      </c>
      <c r="M50" s="166" t="s">
        <v>625</v>
      </c>
      <c r="N50" s="290" t="s">
        <v>671</v>
      </c>
      <c r="O50" s="94" t="s">
        <v>625</v>
      </c>
      <c r="P50" s="93" t="s">
        <v>625</v>
      </c>
      <c r="Q50" s="93"/>
      <c r="R50" s="291" t="s">
        <v>627</v>
      </c>
      <c r="S50" s="294" t="s">
        <v>627</v>
      </c>
    </row>
    <row r="51" spans="1:19" ht="12" customHeight="1" x14ac:dyDescent="0.15">
      <c r="A51" s="322"/>
      <c r="B51" s="470"/>
      <c r="C51" s="473"/>
      <c r="D51" s="474"/>
      <c r="E51" s="95"/>
      <c r="F51" s="84"/>
      <c r="G51" s="95"/>
      <c r="H51" s="497"/>
      <c r="I51" s="96"/>
      <c r="J51" s="96"/>
      <c r="K51" s="96"/>
      <c r="L51" s="96"/>
      <c r="M51" s="163"/>
      <c r="N51" s="290"/>
      <c r="O51" s="97"/>
      <c r="P51" s="96"/>
      <c r="Q51" s="96"/>
      <c r="R51" s="292"/>
      <c r="S51" s="295"/>
    </row>
    <row r="52" spans="1:19" ht="12" customHeight="1" x14ac:dyDescent="0.15">
      <c r="A52" s="322"/>
      <c r="B52" s="470"/>
      <c r="C52" s="473"/>
      <c r="D52" s="474"/>
      <c r="E52" s="95"/>
      <c r="F52" s="84"/>
      <c r="G52" s="98" t="s">
        <v>625</v>
      </c>
      <c r="H52" s="497"/>
      <c r="I52" s="96"/>
      <c r="J52" s="96"/>
      <c r="K52" s="96"/>
      <c r="L52" s="98" t="s">
        <v>625</v>
      </c>
      <c r="M52" s="161" t="s">
        <v>625</v>
      </c>
      <c r="N52" s="290" t="s">
        <v>672</v>
      </c>
      <c r="O52" s="97" t="s">
        <v>625</v>
      </c>
      <c r="P52" s="98" t="s">
        <v>625</v>
      </c>
      <c r="Q52" s="96"/>
      <c r="R52" s="292"/>
      <c r="S52" s="295"/>
    </row>
    <row r="53" spans="1:19" ht="12" customHeight="1" x14ac:dyDescent="0.15">
      <c r="A53" s="322"/>
      <c r="B53" s="470"/>
      <c r="C53" s="473"/>
      <c r="D53" s="474"/>
      <c r="E53" s="95"/>
      <c r="F53" s="84"/>
      <c r="G53" s="95"/>
      <c r="H53" s="497"/>
      <c r="I53" s="96"/>
      <c r="J53" s="96"/>
      <c r="K53" s="96"/>
      <c r="L53" s="96"/>
      <c r="M53" s="163"/>
      <c r="N53" s="290"/>
      <c r="O53" s="97"/>
      <c r="P53" s="96"/>
      <c r="Q53" s="96"/>
      <c r="R53" s="292"/>
      <c r="S53" s="295"/>
    </row>
    <row r="54" spans="1:19" ht="12" customHeight="1" x14ac:dyDescent="0.15">
      <c r="A54" s="322"/>
      <c r="B54" s="470"/>
      <c r="C54" s="473"/>
      <c r="D54" s="474"/>
      <c r="E54" s="95"/>
      <c r="F54" s="84"/>
      <c r="G54" s="98" t="s">
        <v>625</v>
      </c>
      <c r="H54" s="497"/>
      <c r="I54" s="96"/>
      <c r="J54" s="96"/>
      <c r="K54" s="96"/>
      <c r="L54" s="98" t="s">
        <v>625</v>
      </c>
      <c r="M54" s="161" t="s">
        <v>625</v>
      </c>
      <c r="N54" s="290" t="s">
        <v>673</v>
      </c>
      <c r="O54" s="97" t="s">
        <v>625</v>
      </c>
      <c r="P54" s="98" t="s">
        <v>625</v>
      </c>
      <c r="Q54" s="96"/>
      <c r="R54" s="292"/>
      <c r="S54" s="295"/>
    </row>
    <row r="55" spans="1:19" ht="12" customHeight="1" x14ac:dyDescent="0.15">
      <c r="A55" s="322"/>
      <c r="B55" s="470"/>
      <c r="C55" s="473"/>
      <c r="D55" s="474"/>
      <c r="E55" s="95"/>
      <c r="F55" s="84"/>
      <c r="G55" s="95"/>
      <c r="H55" s="497"/>
      <c r="I55" s="96"/>
      <c r="J55" s="96"/>
      <c r="K55" s="96"/>
      <c r="L55" s="96"/>
      <c r="M55" s="163"/>
      <c r="N55" s="290"/>
      <c r="O55" s="97"/>
      <c r="P55" s="96"/>
      <c r="Q55" s="96"/>
      <c r="R55" s="292"/>
      <c r="S55" s="295"/>
    </row>
    <row r="56" spans="1:19" ht="12" customHeight="1" x14ac:dyDescent="0.15">
      <c r="A56" s="322"/>
      <c r="B56" s="470"/>
      <c r="C56" s="473"/>
      <c r="D56" s="474"/>
      <c r="E56" s="95"/>
      <c r="F56" s="84"/>
      <c r="G56" s="95"/>
      <c r="H56" s="497"/>
      <c r="I56" s="96"/>
      <c r="J56" s="96"/>
      <c r="K56" s="96"/>
      <c r="L56" s="98" t="s">
        <v>625</v>
      </c>
      <c r="M56" s="161" t="s">
        <v>625</v>
      </c>
      <c r="N56" s="290" t="s">
        <v>674</v>
      </c>
      <c r="O56" s="97" t="s">
        <v>625</v>
      </c>
      <c r="P56" s="98" t="s">
        <v>625</v>
      </c>
      <c r="Q56" s="98" t="s">
        <v>625</v>
      </c>
      <c r="R56" s="292"/>
      <c r="S56" s="295"/>
    </row>
    <row r="57" spans="1:19" ht="12" customHeight="1" x14ac:dyDescent="0.15">
      <c r="A57" s="322"/>
      <c r="B57" s="470"/>
      <c r="C57" s="475"/>
      <c r="D57" s="476"/>
      <c r="E57" s="87"/>
      <c r="F57" s="88"/>
      <c r="G57" s="87"/>
      <c r="H57" s="503"/>
      <c r="I57" s="89"/>
      <c r="J57" s="89"/>
      <c r="K57" s="89"/>
      <c r="L57" s="89"/>
      <c r="M57" s="165"/>
      <c r="N57" s="308"/>
      <c r="O57" s="90"/>
      <c r="P57" s="89"/>
      <c r="Q57" s="89"/>
      <c r="R57" s="305"/>
      <c r="S57" s="306"/>
    </row>
    <row r="58" spans="1:19" ht="12" customHeight="1" x14ac:dyDescent="0.15">
      <c r="A58" s="322"/>
      <c r="B58" s="470"/>
      <c r="C58" s="346" t="s">
        <v>675</v>
      </c>
      <c r="D58" s="312"/>
      <c r="E58" s="91" t="s">
        <v>625</v>
      </c>
      <c r="F58" s="92" t="s">
        <v>1061</v>
      </c>
      <c r="G58" s="91" t="s">
        <v>625</v>
      </c>
      <c r="H58" s="513"/>
      <c r="I58" s="93"/>
      <c r="J58" s="93"/>
      <c r="K58" s="93"/>
      <c r="L58" s="93" t="s">
        <v>625</v>
      </c>
      <c r="M58" s="166" t="s">
        <v>625</v>
      </c>
      <c r="N58" s="290" t="s">
        <v>676</v>
      </c>
      <c r="O58" s="94" t="s">
        <v>625</v>
      </c>
      <c r="P58" s="93" t="s">
        <v>625</v>
      </c>
      <c r="Q58" s="93"/>
      <c r="R58" s="291" t="s">
        <v>627</v>
      </c>
      <c r="S58" s="294" t="s">
        <v>627</v>
      </c>
    </row>
    <row r="59" spans="1:19" ht="12" customHeight="1" x14ac:dyDescent="0.15">
      <c r="A59" s="322"/>
      <c r="B59" s="470"/>
      <c r="C59" s="347"/>
      <c r="D59" s="345"/>
      <c r="E59" s="95"/>
      <c r="F59" s="84"/>
      <c r="G59" s="95"/>
      <c r="H59" s="497"/>
      <c r="I59" s="96"/>
      <c r="J59" s="96"/>
      <c r="K59" s="96"/>
      <c r="L59" s="96"/>
      <c r="M59" s="163"/>
      <c r="N59" s="290"/>
      <c r="O59" s="97"/>
      <c r="P59" s="96"/>
      <c r="Q59" s="96"/>
      <c r="R59" s="292"/>
      <c r="S59" s="295"/>
    </row>
    <row r="60" spans="1:19" ht="12" customHeight="1" x14ac:dyDescent="0.15">
      <c r="A60" s="322"/>
      <c r="B60" s="470"/>
      <c r="C60" s="473"/>
      <c r="D60" s="474"/>
      <c r="E60" s="95"/>
      <c r="F60" s="84"/>
      <c r="G60" s="98" t="s">
        <v>625</v>
      </c>
      <c r="H60" s="497"/>
      <c r="I60" s="96"/>
      <c r="J60" s="96"/>
      <c r="K60" s="96"/>
      <c r="L60" s="98" t="s">
        <v>625</v>
      </c>
      <c r="M60" s="161" t="s">
        <v>625</v>
      </c>
      <c r="N60" s="290" t="s">
        <v>677</v>
      </c>
      <c r="O60" s="97" t="s">
        <v>625</v>
      </c>
      <c r="P60" s="98" t="s">
        <v>625</v>
      </c>
      <c r="Q60" s="98" t="s">
        <v>625</v>
      </c>
      <c r="R60" s="292"/>
      <c r="S60" s="295"/>
    </row>
    <row r="61" spans="1:19" ht="12" customHeight="1" x14ac:dyDescent="0.15">
      <c r="A61" s="322"/>
      <c r="B61" s="470"/>
      <c r="C61" s="473"/>
      <c r="D61" s="474"/>
      <c r="E61" s="95"/>
      <c r="F61" s="84"/>
      <c r="G61" s="95"/>
      <c r="H61" s="497"/>
      <c r="I61" s="96"/>
      <c r="J61" s="96"/>
      <c r="K61" s="96"/>
      <c r="L61" s="96"/>
      <c r="M61" s="163"/>
      <c r="N61" s="290"/>
      <c r="O61" s="97"/>
      <c r="P61" s="96"/>
      <c r="Q61" s="96"/>
      <c r="R61" s="292"/>
      <c r="S61" s="295"/>
    </row>
    <row r="62" spans="1:19" ht="12" customHeight="1" x14ac:dyDescent="0.15">
      <c r="A62" s="322"/>
      <c r="B62" s="470"/>
      <c r="C62" s="473"/>
      <c r="D62" s="474"/>
      <c r="E62" s="95"/>
      <c r="F62" s="84"/>
      <c r="G62" s="95"/>
      <c r="H62" s="497"/>
      <c r="I62" s="96"/>
      <c r="J62" s="96"/>
      <c r="K62" s="96"/>
      <c r="L62" s="98" t="s">
        <v>625</v>
      </c>
      <c r="M62" s="161" t="s">
        <v>625</v>
      </c>
      <c r="N62" s="290" t="s">
        <v>678</v>
      </c>
      <c r="O62" s="97" t="s">
        <v>625</v>
      </c>
      <c r="P62" s="98" t="s">
        <v>625</v>
      </c>
      <c r="Q62" s="96"/>
      <c r="R62" s="292"/>
      <c r="S62" s="295"/>
    </row>
    <row r="63" spans="1:19" ht="12" customHeight="1" thickBot="1" x14ac:dyDescent="0.2">
      <c r="A63" s="323"/>
      <c r="B63" s="504"/>
      <c r="C63" s="505"/>
      <c r="D63" s="506"/>
      <c r="E63" s="99"/>
      <c r="F63" s="100"/>
      <c r="G63" s="99"/>
      <c r="H63" s="465"/>
      <c r="I63" s="101"/>
      <c r="J63" s="101"/>
      <c r="K63" s="101"/>
      <c r="L63" s="101"/>
      <c r="M63" s="167"/>
      <c r="N63" s="297"/>
      <c r="O63" s="102"/>
      <c r="P63" s="101"/>
      <c r="Q63" s="101"/>
      <c r="R63" s="293"/>
      <c r="S63" s="296"/>
    </row>
    <row r="64" spans="1:19" s="69" customFormat="1" ht="21" customHeight="1" x14ac:dyDescent="0.15">
      <c r="A64" s="220"/>
      <c r="B64" s="72"/>
      <c r="C64" s="72"/>
      <c r="D64" s="72"/>
      <c r="E64" s="73"/>
      <c r="F64" s="72"/>
      <c r="G64" s="73"/>
      <c r="H64" s="105"/>
      <c r="I64" s="72"/>
      <c r="J64" s="72"/>
      <c r="K64" s="72"/>
      <c r="L64" s="72"/>
      <c r="M64" s="72"/>
      <c r="N64" s="74"/>
      <c r="O64" s="70"/>
      <c r="P64" s="70"/>
      <c r="Q64" s="70"/>
      <c r="R64" s="70"/>
      <c r="S64" s="75" t="s">
        <v>641</v>
      </c>
    </row>
    <row r="65" spans="1:19" s="69" customFormat="1" ht="15" customHeight="1" x14ac:dyDescent="0.15">
      <c r="A65" s="220"/>
      <c r="B65" s="72"/>
      <c r="C65" s="72"/>
      <c r="D65" s="72"/>
      <c r="E65" s="73"/>
      <c r="F65" s="72"/>
      <c r="G65" s="73"/>
      <c r="H65" s="105"/>
      <c r="I65" s="72"/>
      <c r="J65" s="72"/>
      <c r="K65" s="325" t="s">
        <v>607</v>
      </c>
      <c r="L65" s="325"/>
      <c r="M65" s="325"/>
      <c r="N65" s="325"/>
      <c r="O65" s="325"/>
      <c r="P65" s="325"/>
      <c r="Q65" s="325"/>
      <c r="R65" s="325"/>
      <c r="S65" s="325"/>
    </row>
    <row r="66" spans="1:19" s="69" customFormat="1" ht="15" customHeight="1" x14ac:dyDescent="0.15">
      <c r="A66" s="220"/>
      <c r="B66" s="72" t="s">
        <v>855</v>
      </c>
      <c r="C66" s="72"/>
      <c r="D66" s="72"/>
      <c r="E66" s="73"/>
      <c r="F66" s="72"/>
      <c r="G66" s="73"/>
      <c r="H66" s="105"/>
      <c r="I66" s="72"/>
      <c r="J66" s="72"/>
      <c r="K66" s="326" t="s">
        <v>608</v>
      </c>
      <c r="L66" s="326"/>
      <c r="M66" s="326"/>
      <c r="N66" s="326"/>
      <c r="O66" s="326"/>
      <c r="P66" s="326"/>
      <c r="Q66" s="326"/>
      <c r="R66" s="326"/>
      <c r="S66" s="326"/>
    </row>
    <row r="67" spans="1:19" ht="12" thickBot="1" x14ac:dyDescent="0.2">
      <c r="A67" s="221"/>
    </row>
    <row r="68" spans="1:19" s="79" customFormat="1" ht="13.5" customHeight="1" x14ac:dyDescent="0.15">
      <c r="A68" s="327"/>
      <c r="B68" s="330" t="s">
        <v>609</v>
      </c>
      <c r="C68" s="484" t="s">
        <v>610</v>
      </c>
      <c r="D68" s="485"/>
      <c r="E68" s="330" t="s">
        <v>611</v>
      </c>
      <c r="F68" s="330"/>
      <c r="G68" s="330"/>
      <c r="H68" s="330"/>
      <c r="I68" s="330"/>
      <c r="J68" s="330"/>
      <c r="K68" s="330"/>
      <c r="L68" s="330"/>
      <c r="M68" s="330"/>
      <c r="N68" s="332"/>
      <c r="O68" s="333" t="s">
        <v>1110</v>
      </c>
      <c r="P68" s="333"/>
      <c r="Q68" s="333"/>
      <c r="R68" s="333"/>
      <c r="S68" s="334"/>
    </row>
    <row r="69" spans="1:19" s="79" customFormat="1" ht="13.5" customHeight="1" x14ac:dyDescent="0.15">
      <c r="A69" s="328"/>
      <c r="B69" s="320"/>
      <c r="C69" s="486"/>
      <c r="D69" s="487"/>
      <c r="E69" s="335" t="s">
        <v>612</v>
      </c>
      <c r="F69" s="336"/>
      <c r="G69" s="315" t="s">
        <v>613</v>
      </c>
      <c r="H69" s="339"/>
      <c r="I69" s="320" t="s">
        <v>614</v>
      </c>
      <c r="J69" s="320"/>
      <c r="K69" s="320"/>
      <c r="L69" s="320"/>
      <c r="M69" s="315" t="s">
        <v>615</v>
      </c>
      <c r="N69" s="316"/>
      <c r="O69" s="319" t="s">
        <v>616</v>
      </c>
      <c r="P69" s="320"/>
      <c r="Q69" s="320"/>
      <c r="R69" s="320" t="s">
        <v>617</v>
      </c>
      <c r="S69" s="321"/>
    </row>
    <row r="70" spans="1:19" s="79" customFormat="1" ht="13.5" customHeight="1" thickBot="1" x14ac:dyDescent="0.2">
      <c r="A70" s="329"/>
      <c r="B70" s="331"/>
      <c r="C70" s="317"/>
      <c r="D70" s="340"/>
      <c r="E70" s="337"/>
      <c r="F70" s="338"/>
      <c r="G70" s="317"/>
      <c r="H70" s="340"/>
      <c r="I70" s="80">
        <v>1</v>
      </c>
      <c r="J70" s="80">
        <v>2</v>
      </c>
      <c r="K70" s="80">
        <v>3</v>
      </c>
      <c r="L70" s="80">
        <v>4</v>
      </c>
      <c r="M70" s="317"/>
      <c r="N70" s="318"/>
      <c r="O70" s="81" t="s">
        <v>618</v>
      </c>
      <c r="P70" s="80" t="s">
        <v>619</v>
      </c>
      <c r="Q70" s="80" t="s">
        <v>620</v>
      </c>
      <c r="R70" s="80" t="s">
        <v>621</v>
      </c>
      <c r="S70" s="82" t="s">
        <v>622</v>
      </c>
    </row>
    <row r="71" spans="1:19" ht="12" customHeight="1" thickTop="1" x14ac:dyDescent="0.15">
      <c r="A71" s="376" t="s">
        <v>642</v>
      </c>
      <c r="B71" s="364" t="s">
        <v>896</v>
      </c>
      <c r="C71" s="309" t="s">
        <v>1020</v>
      </c>
      <c r="D71" s="312"/>
      <c r="E71" s="91" t="s">
        <v>625</v>
      </c>
      <c r="F71" s="92" t="s">
        <v>1061</v>
      </c>
      <c r="G71" s="91" t="s">
        <v>625</v>
      </c>
      <c r="H71" s="216" t="s">
        <v>661</v>
      </c>
      <c r="I71" s="93"/>
      <c r="J71" s="93"/>
      <c r="K71" s="93"/>
      <c r="L71" s="93" t="s">
        <v>625</v>
      </c>
      <c r="M71" s="166" t="s">
        <v>625</v>
      </c>
      <c r="N71" s="136" t="s">
        <v>1021</v>
      </c>
      <c r="O71" s="217" t="s">
        <v>625</v>
      </c>
      <c r="P71" s="93"/>
      <c r="Q71" s="144" t="s">
        <v>625</v>
      </c>
      <c r="R71" s="291" t="s">
        <v>627</v>
      </c>
      <c r="S71" s="294" t="s">
        <v>627</v>
      </c>
    </row>
    <row r="72" spans="1:19" ht="12" customHeight="1" x14ac:dyDescent="0.15">
      <c r="A72" s="322"/>
      <c r="B72" s="286"/>
      <c r="C72" s="310"/>
      <c r="D72" s="345"/>
      <c r="E72" s="95"/>
      <c r="F72" s="84"/>
      <c r="G72" s="95"/>
      <c r="H72" s="178"/>
      <c r="I72" s="96"/>
      <c r="J72" s="96"/>
      <c r="K72" s="96"/>
      <c r="L72" s="98" t="s">
        <v>625</v>
      </c>
      <c r="M72" s="161" t="s">
        <v>625</v>
      </c>
      <c r="N72" s="134" t="s">
        <v>1022</v>
      </c>
      <c r="O72" s="214" t="s">
        <v>625</v>
      </c>
      <c r="P72" s="96" t="s">
        <v>625</v>
      </c>
      <c r="Q72" s="98" t="s">
        <v>625</v>
      </c>
      <c r="R72" s="292"/>
      <c r="S72" s="295"/>
    </row>
    <row r="73" spans="1:19" ht="12" customHeight="1" x14ac:dyDescent="0.15">
      <c r="A73" s="322"/>
      <c r="B73" s="286"/>
      <c r="C73" s="310"/>
      <c r="D73" s="345"/>
      <c r="E73" s="95"/>
      <c r="F73" s="84"/>
      <c r="G73" s="98" t="s">
        <v>625</v>
      </c>
      <c r="H73" s="178"/>
      <c r="I73" s="96"/>
      <c r="J73" s="96"/>
      <c r="K73" s="96"/>
      <c r="L73" s="98" t="s">
        <v>625</v>
      </c>
      <c r="M73" s="161" t="s">
        <v>625</v>
      </c>
      <c r="N73" s="134" t="s">
        <v>1023</v>
      </c>
      <c r="O73" s="214" t="s">
        <v>625</v>
      </c>
      <c r="P73" s="96"/>
      <c r="Q73" s="98" t="s">
        <v>625</v>
      </c>
      <c r="R73" s="292"/>
      <c r="S73" s="295"/>
    </row>
    <row r="74" spans="1:19" ht="12" customHeight="1" x14ac:dyDescent="0.15">
      <c r="A74" s="322"/>
      <c r="B74" s="286"/>
      <c r="C74" s="310"/>
      <c r="D74" s="345"/>
      <c r="E74" s="95"/>
      <c r="F74" s="84"/>
      <c r="G74" s="95"/>
      <c r="H74" s="178"/>
      <c r="I74" s="96"/>
      <c r="J74" s="96"/>
      <c r="K74" s="96"/>
      <c r="L74" s="98" t="s">
        <v>625</v>
      </c>
      <c r="M74" s="161" t="s">
        <v>625</v>
      </c>
      <c r="N74" s="290" t="s">
        <v>1024</v>
      </c>
      <c r="O74" s="214" t="s">
        <v>625</v>
      </c>
      <c r="P74" s="96" t="s">
        <v>625</v>
      </c>
      <c r="Q74" s="98" t="s">
        <v>625</v>
      </c>
      <c r="R74" s="292"/>
      <c r="S74" s="295"/>
    </row>
    <row r="75" spans="1:19" ht="12" customHeight="1" x14ac:dyDescent="0.15">
      <c r="A75" s="322"/>
      <c r="B75" s="286"/>
      <c r="C75" s="310"/>
      <c r="D75" s="345"/>
      <c r="E75" s="95"/>
      <c r="F75" s="84"/>
      <c r="G75" s="98" t="s">
        <v>625</v>
      </c>
      <c r="H75" s="178"/>
      <c r="I75" s="96"/>
      <c r="J75" s="96"/>
      <c r="K75" s="98"/>
      <c r="L75" s="98"/>
      <c r="M75" s="161"/>
      <c r="N75" s="290"/>
      <c r="O75" s="214"/>
      <c r="P75" s="96"/>
      <c r="Q75" s="98"/>
      <c r="R75" s="292"/>
      <c r="S75" s="295"/>
    </row>
    <row r="76" spans="1:19" ht="12" customHeight="1" x14ac:dyDescent="0.15">
      <c r="A76" s="322"/>
      <c r="B76" s="286"/>
      <c r="C76" s="310"/>
      <c r="D76" s="345"/>
      <c r="E76" s="95"/>
      <c r="F76" s="84"/>
      <c r="G76" s="95"/>
      <c r="H76" s="178"/>
      <c r="I76" s="96"/>
      <c r="J76" s="96"/>
      <c r="K76" s="96"/>
      <c r="L76" s="98" t="s">
        <v>625</v>
      </c>
      <c r="M76" s="161" t="s">
        <v>625</v>
      </c>
      <c r="N76" s="134" t="s">
        <v>1025</v>
      </c>
      <c r="O76" s="214" t="s">
        <v>625</v>
      </c>
      <c r="P76" s="96"/>
      <c r="Q76" s="98" t="s">
        <v>625</v>
      </c>
      <c r="R76" s="292"/>
      <c r="S76" s="295"/>
    </row>
    <row r="77" spans="1:19" ht="12" customHeight="1" x14ac:dyDescent="0.15">
      <c r="A77" s="322"/>
      <c r="B77" s="286"/>
      <c r="C77" s="311"/>
      <c r="D77" s="491"/>
      <c r="E77" s="87"/>
      <c r="F77" s="88"/>
      <c r="G77" s="87"/>
      <c r="H77" s="211"/>
      <c r="I77" s="89"/>
      <c r="J77" s="89"/>
      <c r="K77" s="104"/>
      <c r="L77" s="104"/>
      <c r="M77" s="168"/>
      <c r="N77" s="135"/>
      <c r="O77" s="215"/>
      <c r="P77" s="89"/>
      <c r="Q77" s="104"/>
      <c r="R77" s="305"/>
      <c r="S77" s="306"/>
    </row>
    <row r="78" spans="1:19" ht="12" customHeight="1" x14ac:dyDescent="0.15">
      <c r="A78" s="322"/>
      <c r="B78" s="286"/>
      <c r="C78" s="309" t="s">
        <v>1026</v>
      </c>
      <c r="D78" s="312"/>
      <c r="E78" s="91" t="s">
        <v>625</v>
      </c>
      <c r="F78" s="92" t="s">
        <v>1061</v>
      </c>
      <c r="G78" s="91" t="s">
        <v>625</v>
      </c>
      <c r="H78" s="216" t="s">
        <v>661</v>
      </c>
      <c r="I78" s="93"/>
      <c r="J78" s="93"/>
      <c r="K78" s="93"/>
      <c r="L78" s="144" t="s">
        <v>625</v>
      </c>
      <c r="M78" s="164" t="s">
        <v>625</v>
      </c>
      <c r="N78" s="304" t="s">
        <v>1027</v>
      </c>
      <c r="O78" s="97" t="s">
        <v>625</v>
      </c>
      <c r="P78" s="144" t="s">
        <v>625</v>
      </c>
      <c r="Q78" s="144" t="s">
        <v>625</v>
      </c>
      <c r="R78" s="291" t="s">
        <v>627</v>
      </c>
      <c r="S78" s="294" t="s">
        <v>627</v>
      </c>
    </row>
    <row r="79" spans="1:19" ht="12" customHeight="1" x14ac:dyDescent="0.15">
      <c r="A79" s="322"/>
      <c r="B79" s="286"/>
      <c r="C79" s="310"/>
      <c r="D79" s="345"/>
      <c r="E79" s="95"/>
      <c r="F79" s="84"/>
      <c r="G79" s="95"/>
      <c r="H79" s="204"/>
      <c r="I79" s="96"/>
      <c r="J79" s="96"/>
      <c r="K79" s="96"/>
      <c r="L79" s="98"/>
      <c r="M79" s="161"/>
      <c r="N79" s="290"/>
      <c r="O79" s="97"/>
      <c r="P79" s="96"/>
      <c r="Q79" s="96"/>
      <c r="R79" s="292"/>
      <c r="S79" s="295"/>
    </row>
    <row r="80" spans="1:19" ht="12" customHeight="1" x14ac:dyDescent="0.15">
      <c r="A80" s="322"/>
      <c r="B80" s="286"/>
      <c r="C80" s="310"/>
      <c r="D80" s="345"/>
      <c r="E80" s="95"/>
      <c r="F80" s="84"/>
      <c r="G80" s="95"/>
      <c r="H80" s="204"/>
      <c r="I80" s="96"/>
      <c r="J80" s="96"/>
      <c r="K80" s="96"/>
      <c r="L80" s="98" t="s">
        <v>625</v>
      </c>
      <c r="M80" s="161" t="s">
        <v>625</v>
      </c>
      <c r="N80" s="134" t="s">
        <v>1028</v>
      </c>
      <c r="O80" s="97" t="s">
        <v>625</v>
      </c>
      <c r="P80" s="98"/>
      <c r="Q80" s="98" t="s">
        <v>625</v>
      </c>
      <c r="R80" s="292"/>
      <c r="S80" s="295"/>
    </row>
    <row r="81" spans="1:19" ht="12" customHeight="1" x14ac:dyDescent="0.15">
      <c r="A81" s="322"/>
      <c r="B81" s="286"/>
      <c r="C81" s="310"/>
      <c r="D81" s="345"/>
      <c r="E81" s="95"/>
      <c r="F81" s="84"/>
      <c r="G81" s="95"/>
      <c r="H81" s="204"/>
      <c r="I81" s="96"/>
      <c r="J81" s="96"/>
      <c r="K81" s="96"/>
      <c r="L81" s="98" t="s">
        <v>625</v>
      </c>
      <c r="M81" s="161" t="s">
        <v>625</v>
      </c>
      <c r="N81" s="134" t="s">
        <v>1029</v>
      </c>
      <c r="O81" s="97" t="s">
        <v>625</v>
      </c>
      <c r="P81" s="98"/>
      <c r="Q81" s="98" t="s">
        <v>625</v>
      </c>
      <c r="R81" s="292"/>
      <c r="S81" s="295"/>
    </row>
    <row r="82" spans="1:19" ht="12" customHeight="1" x14ac:dyDescent="0.15">
      <c r="A82" s="322"/>
      <c r="B82" s="286"/>
      <c r="C82" s="310"/>
      <c r="D82" s="345"/>
      <c r="E82" s="95"/>
      <c r="F82" s="84"/>
      <c r="G82" s="95"/>
      <c r="H82" s="204"/>
      <c r="I82" s="96"/>
      <c r="J82" s="96"/>
      <c r="K82" s="96"/>
      <c r="L82" s="98" t="s">
        <v>625</v>
      </c>
      <c r="M82" s="161" t="s">
        <v>625</v>
      </c>
      <c r="N82" s="134" t="s">
        <v>1030</v>
      </c>
      <c r="O82" s="97" t="s">
        <v>625</v>
      </c>
      <c r="P82" s="98" t="s">
        <v>625</v>
      </c>
      <c r="Q82" s="98" t="s">
        <v>625</v>
      </c>
      <c r="R82" s="292"/>
      <c r="S82" s="295"/>
    </row>
    <row r="83" spans="1:19" ht="12" customHeight="1" x14ac:dyDescent="0.15">
      <c r="A83" s="322"/>
      <c r="B83" s="286"/>
      <c r="C83" s="310"/>
      <c r="D83" s="345"/>
      <c r="E83" s="95"/>
      <c r="F83" s="84"/>
      <c r="G83" s="95"/>
      <c r="H83" s="204"/>
      <c r="I83" s="96"/>
      <c r="J83" s="96"/>
      <c r="K83" s="96"/>
      <c r="L83" s="98" t="s">
        <v>625</v>
      </c>
      <c r="M83" s="161" t="s">
        <v>625</v>
      </c>
      <c r="N83" s="134" t="s">
        <v>1022</v>
      </c>
      <c r="O83" s="97" t="s">
        <v>625</v>
      </c>
      <c r="P83" s="98" t="s">
        <v>625</v>
      </c>
      <c r="Q83" s="98" t="s">
        <v>625</v>
      </c>
      <c r="R83" s="292"/>
      <c r="S83" s="295"/>
    </row>
    <row r="84" spans="1:19" ht="12" customHeight="1" x14ac:dyDescent="0.15">
      <c r="A84" s="322"/>
      <c r="B84" s="286"/>
      <c r="C84" s="311"/>
      <c r="D84" s="491"/>
      <c r="E84" s="95"/>
      <c r="F84" s="84"/>
      <c r="G84" s="95"/>
      <c r="H84" s="204"/>
      <c r="I84" s="89"/>
      <c r="J84" s="89"/>
      <c r="K84" s="89"/>
      <c r="L84" s="89"/>
      <c r="M84" s="165"/>
      <c r="N84" s="134" t="s">
        <v>1031</v>
      </c>
      <c r="O84" s="97"/>
      <c r="P84" s="96"/>
      <c r="Q84" s="96"/>
      <c r="R84" s="305"/>
      <c r="S84" s="306"/>
    </row>
    <row r="85" spans="1:19" ht="12" customHeight="1" x14ac:dyDescent="0.15">
      <c r="A85" s="322"/>
      <c r="B85" s="286"/>
      <c r="C85" s="346" t="s">
        <v>1066</v>
      </c>
      <c r="D85" s="312"/>
      <c r="E85" s="91" t="s">
        <v>625</v>
      </c>
      <c r="F85" s="92" t="s">
        <v>1061</v>
      </c>
      <c r="G85" s="91" t="s">
        <v>625</v>
      </c>
      <c r="H85" s="216" t="s">
        <v>661</v>
      </c>
      <c r="I85" s="96"/>
      <c r="J85" s="96"/>
      <c r="K85" s="96"/>
      <c r="L85" s="98" t="s">
        <v>625</v>
      </c>
      <c r="M85" s="161" t="s">
        <v>625</v>
      </c>
      <c r="N85" s="304" t="s">
        <v>1033</v>
      </c>
      <c r="O85" s="217" t="s">
        <v>625</v>
      </c>
      <c r="P85" s="116"/>
      <c r="Q85" s="116" t="s">
        <v>625</v>
      </c>
      <c r="R85" s="291" t="s">
        <v>627</v>
      </c>
      <c r="S85" s="294" t="s">
        <v>627</v>
      </c>
    </row>
    <row r="86" spans="1:19" ht="12" customHeight="1" x14ac:dyDescent="0.15">
      <c r="A86" s="322"/>
      <c r="B86" s="286"/>
      <c r="C86" s="347"/>
      <c r="D86" s="345"/>
      <c r="E86" s="95"/>
      <c r="F86" s="84"/>
      <c r="G86" s="95" t="s">
        <v>625</v>
      </c>
      <c r="H86" s="509" t="s">
        <v>1032</v>
      </c>
      <c r="I86" s="96"/>
      <c r="J86" s="96"/>
      <c r="K86" s="96"/>
      <c r="L86" s="98"/>
      <c r="M86" s="161"/>
      <c r="N86" s="290"/>
      <c r="O86" s="214"/>
      <c r="P86" s="96"/>
      <c r="Q86" s="96"/>
      <c r="R86" s="292"/>
      <c r="S86" s="295"/>
    </row>
    <row r="87" spans="1:19" ht="12" customHeight="1" x14ac:dyDescent="0.15">
      <c r="A87" s="322"/>
      <c r="B87" s="286"/>
      <c r="C87" s="347"/>
      <c r="D87" s="345"/>
      <c r="E87" s="95"/>
      <c r="F87" s="84"/>
      <c r="G87" s="95"/>
      <c r="H87" s="509"/>
      <c r="I87" s="96"/>
      <c r="J87" s="96"/>
      <c r="K87" s="96"/>
      <c r="L87" s="98" t="s">
        <v>625</v>
      </c>
      <c r="M87" s="161" t="s">
        <v>625</v>
      </c>
      <c r="N87" s="290" t="s">
        <v>1034</v>
      </c>
      <c r="O87" s="214" t="s">
        <v>625</v>
      </c>
      <c r="P87" s="117" t="s">
        <v>625</v>
      </c>
      <c r="Q87" s="117" t="s">
        <v>625</v>
      </c>
      <c r="R87" s="292"/>
      <c r="S87" s="295"/>
    </row>
    <row r="88" spans="1:19" ht="12" customHeight="1" x14ac:dyDescent="0.15">
      <c r="A88" s="322"/>
      <c r="B88" s="286"/>
      <c r="C88" s="347"/>
      <c r="D88" s="345"/>
      <c r="E88" s="95"/>
      <c r="F88" s="84"/>
      <c r="G88" s="95"/>
      <c r="H88" s="204"/>
      <c r="I88" s="96"/>
      <c r="J88" s="96"/>
      <c r="K88" s="96"/>
      <c r="L88" s="98"/>
      <c r="M88" s="161"/>
      <c r="N88" s="290"/>
      <c r="O88" s="214"/>
      <c r="P88" s="117"/>
      <c r="Q88" s="117"/>
      <c r="R88" s="292"/>
      <c r="S88" s="295"/>
    </row>
    <row r="89" spans="1:19" ht="12" customHeight="1" x14ac:dyDescent="0.15">
      <c r="A89" s="322"/>
      <c r="B89" s="286"/>
      <c r="C89" s="347"/>
      <c r="D89" s="345"/>
      <c r="E89" s="95"/>
      <c r="F89" s="84"/>
      <c r="G89" s="95"/>
      <c r="H89" s="204"/>
      <c r="I89" s="96"/>
      <c r="J89" s="96"/>
      <c r="K89" s="96"/>
      <c r="L89" s="98" t="s">
        <v>625</v>
      </c>
      <c r="M89" s="161" t="s">
        <v>625</v>
      </c>
      <c r="N89" s="290" t="s">
        <v>1035</v>
      </c>
      <c r="O89" s="214" t="s">
        <v>625</v>
      </c>
      <c r="P89" s="117" t="s">
        <v>625</v>
      </c>
      <c r="Q89" s="117" t="s">
        <v>625</v>
      </c>
      <c r="R89" s="292"/>
      <c r="S89" s="295"/>
    </row>
    <row r="90" spans="1:19" ht="12" customHeight="1" x14ac:dyDescent="0.15">
      <c r="A90" s="322"/>
      <c r="B90" s="286"/>
      <c r="C90" s="347"/>
      <c r="D90" s="345"/>
      <c r="E90" s="95"/>
      <c r="F90" s="84"/>
      <c r="G90" s="95"/>
      <c r="H90" s="204"/>
      <c r="I90" s="96"/>
      <c r="J90" s="96"/>
      <c r="K90" s="96"/>
      <c r="L90" s="98"/>
      <c r="M90" s="161"/>
      <c r="N90" s="290"/>
      <c r="O90" s="214"/>
      <c r="P90" s="117"/>
      <c r="Q90" s="117"/>
      <c r="R90" s="292"/>
      <c r="S90" s="295"/>
    </row>
    <row r="91" spans="1:19" ht="12" customHeight="1" x14ac:dyDescent="0.15">
      <c r="A91" s="322"/>
      <c r="B91" s="286"/>
      <c r="C91" s="347"/>
      <c r="D91" s="345"/>
      <c r="E91" s="95"/>
      <c r="F91" s="84"/>
      <c r="G91" s="95"/>
      <c r="H91" s="204"/>
      <c r="I91" s="96"/>
      <c r="J91" s="96"/>
      <c r="K91" s="96"/>
      <c r="L91" s="98" t="s">
        <v>625</v>
      </c>
      <c r="M91" s="161" t="s">
        <v>625</v>
      </c>
      <c r="N91" s="290" t="s">
        <v>1036</v>
      </c>
      <c r="O91" s="214" t="s">
        <v>625</v>
      </c>
      <c r="P91" s="117" t="s">
        <v>625</v>
      </c>
      <c r="Q91" s="117" t="s">
        <v>625</v>
      </c>
      <c r="R91" s="292"/>
      <c r="S91" s="295"/>
    </row>
    <row r="92" spans="1:19" ht="11.25" customHeight="1" thickBot="1" x14ac:dyDescent="0.2">
      <c r="A92" s="323"/>
      <c r="B92" s="287"/>
      <c r="C92" s="510"/>
      <c r="D92" s="511"/>
      <c r="E92" s="99"/>
      <c r="F92" s="100"/>
      <c r="G92" s="99"/>
      <c r="H92" s="218"/>
      <c r="I92" s="101"/>
      <c r="J92" s="101"/>
      <c r="K92" s="101"/>
      <c r="L92" s="122"/>
      <c r="M92" s="169"/>
      <c r="N92" s="297"/>
      <c r="O92" s="219"/>
      <c r="P92" s="101"/>
      <c r="Q92" s="101"/>
      <c r="R92" s="293"/>
      <c r="S92" s="296"/>
    </row>
    <row r="93" spans="1:19" ht="11.25" customHeight="1" x14ac:dyDescent="0.15">
      <c r="B93" s="159"/>
    </row>
    <row r="94" spans="1:19" ht="11.25" customHeight="1" x14ac:dyDescent="0.15">
      <c r="B94" s="159"/>
    </row>
    <row r="95" spans="1:19" ht="11.25" customHeight="1" x14ac:dyDescent="0.15">
      <c r="B95" s="159"/>
    </row>
    <row r="96" spans="1:19" ht="11.25" customHeight="1" x14ac:dyDescent="0.15">
      <c r="B96" s="159"/>
    </row>
    <row r="97" spans="2:2" ht="12" customHeight="1" x14ac:dyDescent="0.15">
      <c r="B97" s="159"/>
    </row>
  </sheetData>
  <mergeCells count="120">
    <mergeCell ref="R50:R57"/>
    <mergeCell ref="S50:S57"/>
    <mergeCell ref="H52:H53"/>
    <mergeCell ref="N52:N53"/>
    <mergeCell ref="H54:H55"/>
    <mergeCell ref="N54:N55"/>
    <mergeCell ref="H56:H57"/>
    <mergeCell ref="N56:N57"/>
    <mergeCell ref="C58:D63"/>
    <mergeCell ref="H58:H59"/>
    <mergeCell ref="N58:N59"/>
    <mergeCell ref="R58:R63"/>
    <mergeCell ref="S58:S63"/>
    <mergeCell ref="H60:H61"/>
    <mergeCell ref="N60:N61"/>
    <mergeCell ref="H62:H63"/>
    <mergeCell ref="N62:N63"/>
    <mergeCell ref="N32:N33"/>
    <mergeCell ref="H26:H27"/>
    <mergeCell ref="N26:N27"/>
    <mergeCell ref="R26:R33"/>
    <mergeCell ref="S34:S49"/>
    <mergeCell ref="H36:H37"/>
    <mergeCell ref="N36:N37"/>
    <mergeCell ref="H38:H39"/>
    <mergeCell ref="N38:N39"/>
    <mergeCell ref="H34:H35"/>
    <mergeCell ref="N34:N35"/>
    <mergeCell ref="R34:R49"/>
    <mergeCell ref="H40:H41"/>
    <mergeCell ref="N40:N41"/>
    <mergeCell ref="H42:H43"/>
    <mergeCell ref="N42:N43"/>
    <mergeCell ref="H44:H45"/>
    <mergeCell ref="N44:N45"/>
    <mergeCell ref="H46:H47"/>
    <mergeCell ref="N46:N47"/>
    <mergeCell ref="A8:A63"/>
    <mergeCell ref="B8:B63"/>
    <mergeCell ref="C8:D11"/>
    <mergeCell ref="H8:H9"/>
    <mergeCell ref="N8:N9"/>
    <mergeCell ref="N18:N19"/>
    <mergeCell ref="H20:H21"/>
    <mergeCell ref="N20:N21"/>
    <mergeCell ref="H22:H23"/>
    <mergeCell ref="C34:D49"/>
    <mergeCell ref="C26:D33"/>
    <mergeCell ref="H48:H49"/>
    <mergeCell ref="N48:N49"/>
    <mergeCell ref="C50:D57"/>
    <mergeCell ref="H50:H51"/>
    <mergeCell ref="N50:N51"/>
    <mergeCell ref="H10:H11"/>
    <mergeCell ref="N10:N11"/>
    <mergeCell ref="C12:D25"/>
    <mergeCell ref="H12:H13"/>
    <mergeCell ref="N12:N13"/>
    <mergeCell ref="N22:N23"/>
    <mergeCell ref="H24:H25"/>
    <mergeCell ref="N24:N25"/>
    <mergeCell ref="A5:A7"/>
    <mergeCell ref="B5:B7"/>
    <mergeCell ref="C5:D7"/>
    <mergeCell ref="E5:N5"/>
    <mergeCell ref="O5:S5"/>
    <mergeCell ref="E6:F7"/>
    <mergeCell ref="G6:H7"/>
    <mergeCell ref="I6:L6"/>
    <mergeCell ref="M6:N7"/>
    <mergeCell ref="O6:Q6"/>
    <mergeCell ref="R6:S6"/>
    <mergeCell ref="S85:S92"/>
    <mergeCell ref="C85:D92"/>
    <mergeCell ref="N85:N86"/>
    <mergeCell ref="N74:N75"/>
    <mergeCell ref="C71:D77"/>
    <mergeCell ref="R71:R77"/>
    <mergeCell ref="S71:S77"/>
    <mergeCell ref="K2:S2"/>
    <mergeCell ref="K3:S3"/>
    <mergeCell ref="R8:R11"/>
    <mergeCell ref="S8:S11"/>
    <mergeCell ref="S12:S25"/>
    <mergeCell ref="H14:H15"/>
    <mergeCell ref="N14:N15"/>
    <mergeCell ref="H16:H17"/>
    <mergeCell ref="N16:N17"/>
    <mergeCell ref="H18:H19"/>
    <mergeCell ref="R12:R25"/>
    <mergeCell ref="S26:S33"/>
    <mergeCell ref="H28:H29"/>
    <mergeCell ref="N28:N29"/>
    <mergeCell ref="H30:H31"/>
    <mergeCell ref="N30:N31"/>
    <mergeCell ref="H32:H33"/>
    <mergeCell ref="B71:B92"/>
    <mergeCell ref="K65:S65"/>
    <mergeCell ref="K66:S66"/>
    <mergeCell ref="A71:A92"/>
    <mergeCell ref="A68:A70"/>
    <mergeCell ref="B68:B70"/>
    <mergeCell ref="C68:D70"/>
    <mergeCell ref="E68:N68"/>
    <mergeCell ref="O68:S68"/>
    <mergeCell ref="E69:F70"/>
    <mergeCell ref="G69:H70"/>
    <mergeCell ref="I69:L69"/>
    <mergeCell ref="M69:N70"/>
    <mergeCell ref="O69:Q69"/>
    <mergeCell ref="R69:S69"/>
    <mergeCell ref="C78:D84"/>
    <mergeCell ref="N78:N79"/>
    <mergeCell ref="R78:R84"/>
    <mergeCell ref="S78:S84"/>
    <mergeCell ref="H86:H87"/>
    <mergeCell ref="N87:N88"/>
    <mergeCell ref="N89:N90"/>
    <mergeCell ref="N91:N92"/>
    <mergeCell ref="R85:R92"/>
  </mergeCells>
  <phoneticPr fontId="5"/>
  <dataValidations count="1">
    <dataValidation type="list" allowBlank="1" showInputMessage="1" showErrorMessage="1" sqref="E8 G8 L8:M8 O8 O14:P14 L14:M14 G10 E12 G12 L12:M12 O12:P12 O26:P26 O34 O50:P50 O58:P58 L26:M26 L34:M34 L50:M50 G26 E26 E34 G34 G50 E50 E58 G58 L58:M58 G14 G16 G28 G30 G36 G38 G52 G54 G60 L62:M62 L60:M60 L56:M56 L54:M54 L52:M52 L48:M48 L46:M46 L44:M44 L42:M42 L36:M36 L32:M32 L30:M30 L28:M28 L24:M24 L22:M22 L20:M20 K18:M18 K16:M16 L10:M10 K40:M40 K38:M38 O62:P62 O60:Q60 O56:Q56 O54:P54 O52:P52 O48:P48 O46:P46 O44:P44 Q40 O28:P28 O24:P24 O20:P20 O18:P18 O16:P16 O10:P10 O42 O40 O38 O36 O32 O30 O22 E71 G71 G73 G75 L78:M83 L71:M74 K77:M77 K75:M75 P78 G78 Q71:Q78 L76:M76 O71:O79 P74 P72 E78 O80:Q83 L85:M92 P85:Q85 G85:G86 O85:O86 E85 O87:Q91" xr:uid="{00000000-0002-0000-0B00-000000000000}">
      <formula1>"□,■"</formula1>
    </dataValidation>
  </dataValidations>
  <pageMargins left="0.61" right="0.24" top="0.59" bottom="0.28999999999999998" header="0.3" footer="0.16"/>
  <pageSetup paperSize="9" orientation="portrait" r:id="rId1"/>
  <rowBreaks count="1" manualBreakCount="1">
    <brk id="63" max="16383"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FFFF00"/>
  </sheetPr>
  <dimension ref="A1:U69"/>
  <sheetViews>
    <sheetView workbookViewId="0">
      <selection activeCell="Q5" sqref="Q5:U5"/>
    </sheetView>
  </sheetViews>
  <sheetFormatPr defaultColWidth="9" defaultRowHeight="11.25" x14ac:dyDescent="0.15"/>
  <cols>
    <col min="1" max="1" width="3.125" style="76" customWidth="1"/>
    <col min="2" max="2" width="2.125" style="76" customWidth="1"/>
    <col min="3" max="3" width="3.125" style="76" customWidth="1"/>
    <col min="4" max="4" width="8.625" style="76" customWidth="1"/>
    <col min="5" max="5" width="5.875" style="76" customWidth="1"/>
    <col min="6" max="6" width="2.875" style="76" customWidth="1"/>
    <col min="7" max="7" width="2.625" style="76" customWidth="1"/>
    <col min="8" max="8" width="3" style="76" customWidth="1"/>
    <col min="9" max="9" width="2.625" style="77" customWidth="1"/>
    <col min="10" max="10" width="8.375" style="76" customWidth="1"/>
    <col min="11" max="14" width="2.625" style="76" customWidth="1"/>
    <col min="15" max="15" width="2.125" style="76" customWidth="1"/>
    <col min="16" max="16" width="12.125" style="78" customWidth="1"/>
    <col min="17" max="19" width="2.625" style="77" customWidth="1"/>
    <col min="20" max="21" width="10.625" style="77" customWidth="1"/>
    <col min="22" max="22" width="9" style="76" customWidth="1"/>
    <col min="23" max="16384" width="9" style="76"/>
  </cols>
  <sheetData>
    <row r="1" spans="1:21" s="69" customFormat="1" ht="21" customHeight="1" x14ac:dyDescent="0.15">
      <c r="A1" s="72" t="s">
        <v>853</v>
      </c>
      <c r="B1" s="72"/>
      <c r="C1" s="72"/>
      <c r="D1" s="72"/>
      <c r="E1" s="72"/>
      <c r="F1" s="72"/>
      <c r="G1" s="72"/>
      <c r="H1" s="72"/>
      <c r="I1" s="73"/>
      <c r="J1" s="72"/>
      <c r="K1" s="72"/>
      <c r="L1" s="72"/>
      <c r="M1" s="72"/>
      <c r="N1" s="72"/>
      <c r="O1" s="72"/>
      <c r="P1" s="74"/>
      <c r="Q1" s="70"/>
      <c r="R1" s="70"/>
      <c r="S1" s="70"/>
      <c r="T1" s="70"/>
      <c r="U1" s="75" t="s">
        <v>606</v>
      </c>
    </row>
    <row r="2" spans="1:21" s="69" customFormat="1" ht="15" customHeight="1" x14ac:dyDescent="0.15">
      <c r="A2" s="72"/>
      <c r="B2" s="72"/>
      <c r="C2" s="72"/>
      <c r="D2" s="72"/>
      <c r="E2" s="72"/>
      <c r="F2" s="72"/>
      <c r="G2" s="72"/>
      <c r="H2" s="72"/>
      <c r="I2" s="73"/>
      <c r="J2" s="72"/>
      <c r="K2" s="72"/>
      <c r="L2" s="72"/>
      <c r="M2" s="325" t="s">
        <v>607</v>
      </c>
      <c r="N2" s="325"/>
      <c r="O2" s="325"/>
      <c r="P2" s="325"/>
      <c r="Q2" s="325"/>
      <c r="R2" s="325"/>
      <c r="S2" s="325"/>
      <c r="T2" s="325"/>
      <c r="U2" s="325"/>
    </row>
    <row r="3" spans="1:21" s="69" customFormat="1" ht="15" customHeight="1" x14ac:dyDescent="0.15">
      <c r="A3" s="72"/>
      <c r="B3" s="72" t="s">
        <v>855</v>
      </c>
      <c r="C3" s="72"/>
      <c r="D3" s="72"/>
      <c r="E3" s="72"/>
      <c r="F3" s="72"/>
      <c r="G3" s="72"/>
      <c r="H3" s="72"/>
      <c r="I3" s="73"/>
      <c r="J3" s="72"/>
      <c r="K3" s="72"/>
      <c r="L3" s="72"/>
      <c r="M3" s="326" t="s">
        <v>608</v>
      </c>
      <c r="N3" s="326"/>
      <c r="O3" s="326"/>
      <c r="P3" s="326"/>
      <c r="Q3" s="326"/>
      <c r="R3" s="326"/>
      <c r="S3" s="326"/>
      <c r="T3" s="326"/>
      <c r="U3" s="326"/>
    </row>
    <row r="5" spans="1:21" s="79" customFormat="1" ht="13.5" customHeight="1" x14ac:dyDescent="0.15">
      <c r="A5" s="327"/>
      <c r="B5" s="484" t="s">
        <v>609</v>
      </c>
      <c r="C5" s="515"/>
      <c r="D5" s="485"/>
      <c r="E5" s="484" t="s">
        <v>610</v>
      </c>
      <c r="F5" s="485"/>
      <c r="G5" s="330" t="s">
        <v>611</v>
      </c>
      <c r="H5" s="330"/>
      <c r="I5" s="330"/>
      <c r="J5" s="330"/>
      <c r="K5" s="330"/>
      <c r="L5" s="330"/>
      <c r="M5" s="330"/>
      <c r="N5" s="330"/>
      <c r="O5" s="330"/>
      <c r="P5" s="332"/>
      <c r="Q5" s="333" t="s">
        <v>1110</v>
      </c>
      <c r="R5" s="333"/>
      <c r="S5" s="333"/>
      <c r="T5" s="333"/>
      <c r="U5" s="334"/>
    </row>
    <row r="6" spans="1:21" s="79" customFormat="1" ht="13.5" customHeight="1" x14ac:dyDescent="0.15">
      <c r="A6" s="328"/>
      <c r="B6" s="486"/>
      <c r="C6" s="516"/>
      <c r="D6" s="487"/>
      <c r="E6" s="486"/>
      <c r="F6" s="487"/>
      <c r="G6" s="335" t="s">
        <v>612</v>
      </c>
      <c r="H6" s="336"/>
      <c r="I6" s="315" t="s">
        <v>613</v>
      </c>
      <c r="J6" s="339"/>
      <c r="K6" s="320" t="s">
        <v>614</v>
      </c>
      <c r="L6" s="320"/>
      <c r="M6" s="320"/>
      <c r="N6" s="320"/>
      <c r="O6" s="315" t="s">
        <v>615</v>
      </c>
      <c r="P6" s="316"/>
      <c r="Q6" s="319" t="s">
        <v>616</v>
      </c>
      <c r="R6" s="320"/>
      <c r="S6" s="320"/>
      <c r="T6" s="320" t="s">
        <v>617</v>
      </c>
      <c r="U6" s="321"/>
    </row>
    <row r="7" spans="1:21" s="79" customFormat="1" ht="13.5" customHeight="1" x14ac:dyDescent="0.15">
      <c r="A7" s="329"/>
      <c r="B7" s="317"/>
      <c r="C7" s="517"/>
      <c r="D7" s="340"/>
      <c r="E7" s="317"/>
      <c r="F7" s="340"/>
      <c r="G7" s="337"/>
      <c r="H7" s="338"/>
      <c r="I7" s="317"/>
      <c r="J7" s="340"/>
      <c r="K7" s="80">
        <v>1</v>
      </c>
      <c r="L7" s="80">
        <v>2</v>
      </c>
      <c r="M7" s="80">
        <v>3</v>
      </c>
      <c r="N7" s="80">
        <v>4</v>
      </c>
      <c r="O7" s="317"/>
      <c r="P7" s="318"/>
      <c r="Q7" s="81" t="s">
        <v>618</v>
      </c>
      <c r="R7" s="80" t="s">
        <v>619</v>
      </c>
      <c r="S7" s="80" t="s">
        <v>620</v>
      </c>
      <c r="T7" s="80" t="s">
        <v>621</v>
      </c>
      <c r="U7" s="82" t="s">
        <v>622</v>
      </c>
    </row>
    <row r="8" spans="1:21" s="77" customFormat="1" ht="12" customHeight="1" x14ac:dyDescent="0.15">
      <c r="A8" s="376" t="s">
        <v>623</v>
      </c>
      <c r="B8" s="489" t="s">
        <v>624</v>
      </c>
      <c r="C8" s="523"/>
      <c r="D8" s="490"/>
      <c r="E8" s="489" t="s">
        <v>1040</v>
      </c>
      <c r="F8" s="512"/>
      <c r="G8" s="83" t="s">
        <v>625</v>
      </c>
      <c r="H8" s="103" t="s">
        <v>1061</v>
      </c>
      <c r="I8" s="83" t="s">
        <v>625</v>
      </c>
      <c r="J8" s="496" t="s">
        <v>985</v>
      </c>
      <c r="K8" s="85"/>
      <c r="L8" s="85"/>
      <c r="M8" s="85"/>
      <c r="N8" s="85" t="s">
        <v>625</v>
      </c>
      <c r="O8" s="162" t="s">
        <v>625</v>
      </c>
      <c r="P8" s="351" t="s">
        <v>626</v>
      </c>
      <c r="Q8" s="86" t="s">
        <v>625</v>
      </c>
      <c r="R8" s="85"/>
      <c r="S8" s="85" t="s">
        <v>625</v>
      </c>
      <c r="T8" s="342" t="s">
        <v>627</v>
      </c>
      <c r="U8" s="348" t="s">
        <v>627</v>
      </c>
    </row>
    <row r="9" spans="1:21" s="77" customFormat="1" ht="12" customHeight="1" x14ac:dyDescent="0.15">
      <c r="A9" s="322"/>
      <c r="B9" s="347"/>
      <c r="C9" s="310"/>
      <c r="D9" s="345"/>
      <c r="E9" s="473"/>
      <c r="F9" s="474"/>
      <c r="G9" s="95"/>
      <c r="H9" s="84"/>
      <c r="I9" s="95"/>
      <c r="J9" s="497"/>
      <c r="K9" s="96"/>
      <c r="L9" s="96"/>
      <c r="M9" s="96"/>
      <c r="N9" s="96"/>
      <c r="O9" s="163"/>
      <c r="P9" s="290"/>
      <c r="Q9" s="97"/>
      <c r="R9" s="96"/>
      <c r="S9" s="96"/>
      <c r="T9" s="292"/>
      <c r="U9" s="295"/>
    </row>
    <row r="10" spans="1:21" ht="12" customHeight="1" x14ac:dyDescent="0.15">
      <c r="A10" s="322"/>
      <c r="B10" s="347"/>
      <c r="C10" s="310"/>
      <c r="D10" s="345"/>
      <c r="E10" s="473"/>
      <c r="F10" s="474"/>
      <c r="G10" s="95"/>
      <c r="H10" s="84"/>
      <c r="I10" s="98" t="s">
        <v>625</v>
      </c>
      <c r="J10" s="497"/>
      <c r="K10" s="96"/>
      <c r="L10" s="96"/>
      <c r="M10" s="96"/>
      <c r="N10" s="98" t="s">
        <v>625</v>
      </c>
      <c r="O10" s="161" t="s">
        <v>625</v>
      </c>
      <c r="P10" s="290" t="s">
        <v>628</v>
      </c>
      <c r="Q10" s="97" t="s">
        <v>625</v>
      </c>
      <c r="R10" s="96"/>
      <c r="S10" s="98" t="s">
        <v>625</v>
      </c>
      <c r="T10" s="292"/>
      <c r="U10" s="295"/>
    </row>
    <row r="11" spans="1:21" ht="12" customHeight="1" x14ac:dyDescent="0.15">
      <c r="A11" s="322"/>
      <c r="B11" s="347"/>
      <c r="C11" s="310"/>
      <c r="D11" s="345"/>
      <c r="E11" s="473"/>
      <c r="F11" s="474"/>
      <c r="G11" s="95"/>
      <c r="H11" s="84"/>
      <c r="I11" s="95"/>
      <c r="J11" s="497"/>
      <c r="K11" s="96"/>
      <c r="L11" s="96"/>
      <c r="M11" s="96"/>
      <c r="N11" s="96"/>
      <c r="O11" s="163"/>
      <c r="P11" s="290"/>
      <c r="Q11" s="97"/>
      <c r="R11" s="96"/>
      <c r="S11" s="96"/>
      <c r="T11" s="292"/>
      <c r="U11" s="295"/>
    </row>
    <row r="12" spans="1:21" ht="12" customHeight="1" x14ac:dyDescent="0.15">
      <c r="A12" s="322"/>
      <c r="B12" s="98" t="s">
        <v>629</v>
      </c>
      <c r="C12" s="109"/>
      <c r="D12" s="109" t="s">
        <v>630</v>
      </c>
      <c r="E12" s="524"/>
      <c r="F12" s="525"/>
      <c r="G12" s="95"/>
      <c r="H12" s="84"/>
      <c r="I12" s="95"/>
      <c r="J12" s="497"/>
      <c r="K12" s="96"/>
      <c r="L12" s="96"/>
      <c r="M12" s="96"/>
      <c r="N12" s="98" t="s">
        <v>625</v>
      </c>
      <c r="O12" s="161" t="s">
        <v>625</v>
      </c>
      <c r="P12" s="290" t="s">
        <v>631</v>
      </c>
      <c r="Q12" s="97" t="s">
        <v>625</v>
      </c>
      <c r="R12" s="96"/>
      <c r="S12" s="98" t="s">
        <v>625</v>
      </c>
      <c r="T12" s="292"/>
      <c r="U12" s="295"/>
    </row>
    <row r="13" spans="1:21" ht="12" customHeight="1" x14ac:dyDescent="0.15">
      <c r="A13" s="322"/>
      <c r="B13" s="118"/>
      <c r="C13" s="109"/>
      <c r="D13" s="109"/>
      <c r="E13" s="526"/>
      <c r="F13" s="527"/>
      <c r="G13" s="87"/>
      <c r="H13" s="88"/>
      <c r="I13" s="87"/>
      <c r="J13" s="503"/>
      <c r="K13" s="89"/>
      <c r="L13" s="89"/>
      <c r="M13" s="89"/>
      <c r="N13" s="89"/>
      <c r="O13" s="165"/>
      <c r="P13" s="308"/>
      <c r="Q13" s="90"/>
      <c r="R13" s="89"/>
      <c r="S13" s="89"/>
      <c r="T13" s="305"/>
      <c r="U13" s="306"/>
    </row>
    <row r="14" spans="1:21" ht="12" customHeight="1" x14ac:dyDescent="0.15">
      <c r="A14" s="322"/>
      <c r="B14" s="118"/>
      <c r="C14" s="109"/>
      <c r="D14" s="109"/>
      <c r="E14" s="346" t="s">
        <v>1038</v>
      </c>
      <c r="F14" s="514" t="s">
        <v>632</v>
      </c>
      <c r="G14" s="91" t="s">
        <v>625</v>
      </c>
      <c r="H14" s="92" t="s">
        <v>1061</v>
      </c>
      <c r="I14" s="91" t="s">
        <v>625</v>
      </c>
      <c r="J14" s="513" t="s">
        <v>984</v>
      </c>
      <c r="K14" s="93"/>
      <c r="L14" s="93"/>
      <c r="M14" s="93"/>
      <c r="N14" s="93" t="s">
        <v>625</v>
      </c>
      <c r="O14" s="166" t="s">
        <v>625</v>
      </c>
      <c r="P14" s="304" t="s">
        <v>633</v>
      </c>
      <c r="Q14" s="94" t="s">
        <v>625</v>
      </c>
      <c r="R14" s="93"/>
      <c r="S14" s="93" t="s">
        <v>625</v>
      </c>
      <c r="T14" s="292" t="s">
        <v>627</v>
      </c>
      <c r="U14" s="295" t="s">
        <v>627</v>
      </c>
    </row>
    <row r="15" spans="1:21" ht="12" customHeight="1" x14ac:dyDescent="0.15">
      <c r="A15" s="322"/>
      <c r="B15" s="118"/>
      <c r="C15" s="109"/>
      <c r="D15" s="109"/>
      <c r="E15" s="347"/>
      <c r="F15" s="514"/>
      <c r="G15" s="95"/>
      <c r="H15" s="84"/>
      <c r="I15" s="95"/>
      <c r="J15" s="497"/>
      <c r="K15" s="96"/>
      <c r="L15" s="96"/>
      <c r="M15" s="96"/>
      <c r="N15" s="96"/>
      <c r="O15" s="163"/>
      <c r="P15" s="290"/>
      <c r="Q15" s="97"/>
      <c r="R15" s="96"/>
      <c r="S15" s="96"/>
      <c r="T15" s="292"/>
      <c r="U15" s="295"/>
    </row>
    <row r="16" spans="1:21" ht="12" customHeight="1" x14ac:dyDescent="0.15">
      <c r="A16" s="322"/>
      <c r="B16" s="118"/>
      <c r="C16" s="109"/>
      <c r="D16" s="109"/>
      <c r="E16" s="347"/>
      <c r="F16" s="514"/>
      <c r="G16" s="95"/>
      <c r="H16" s="84"/>
      <c r="I16" s="98" t="s">
        <v>625</v>
      </c>
      <c r="J16" s="497" t="s">
        <v>985</v>
      </c>
      <c r="K16" s="96"/>
      <c r="L16" s="96"/>
      <c r="M16" s="96"/>
      <c r="N16" s="98" t="s">
        <v>625</v>
      </c>
      <c r="O16" s="161" t="s">
        <v>625</v>
      </c>
      <c r="P16" s="290" t="s">
        <v>634</v>
      </c>
      <c r="Q16" s="97" t="s">
        <v>625</v>
      </c>
      <c r="R16" s="96"/>
      <c r="S16" s="98" t="s">
        <v>625</v>
      </c>
      <c r="T16" s="292"/>
      <c r="U16" s="295"/>
    </row>
    <row r="17" spans="1:21" ht="12" customHeight="1" x14ac:dyDescent="0.15">
      <c r="A17" s="322"/>
      <c r="B17" s="118"/>
      <c r="C17" s="109"/>
      <c r="D17" s="109"/>
      <c r="E17" s="347"/>
      <c r="F17" s="514"/>
      <c r="G17" s="95"/>
      <c r="H17" s="84"/>
      <c r="I17" s="95"/>
      <c r="J17" s="497"/>
      <c r="K17" s="96"/>
      <c r="L17" s="96"/>
      <c r="M17" s="96"/>
      <c r="N17" s="96"/>
      <c r="O17" s="163"/>
      <c r="P17" s="290"/>
      <c r="Q17" s="97"/>
      <c r="R17" s="96"/>
      <c r="S17" s="96"/>
      <c r="T17" s="292"/>
      <c r="U17" s="295"/>
    </row>
    <row r="18" spans="1:21" ht="12" customHeight="1" x14ac:dyDescent="0.15">
      <c r="A18" s="322"/>
      <c r="B18" s="118"/>
      <c r="C18" s="109"/>
      <c r="D18" s="109"/>
      <c r="E18" s="347"/>
      <c r="F18" s="514"/>
      <c r="G18" s="95"/>
      <c r="H18" s="84"/>
      <c r="I18" s="98" t="s">
        <v>625</v>
      </c>
      <c r="J18" s="497"/>
      <c r="K18" s="96"/>
      <c r="L18" s="96"/>
      <c r="M18" s="96"/>
      <c r="N18" s="98" t="s">
        <v>625</v>
      </c>
      <c r="O18" s="161" t="s">
        <v>625</v>
      </c>
      <c r="P18" s="290" t="s">
        <v>635</v>
      </c>
      <c r="Q18" s="97" t="s">
        <v>625</v>
      </c>
      <c r="R18" s="96"/>
      <c r="S18" s="98" t="s">
        <v>625</v>
      </c>
      <c r="T18" s="292"/>
      <c r="U18" s="295"/>
    </row>
    <row r="19" spans="1:21" ht="12" customHeight="1" x14ac:dyDescent="0.15">
      <c r="A19" s="322"/>
      <c r="B19" s="118"/>
      <c r="C19" s="109"/>
      <c r="D19" s="109"/>
      <c r="E19" s="347"/>
      <c r="F19" s="514"/>
      <c r="G19" s="95"/>
      <c r="H19" s="84"/>
      <c r="I19" s="95"/>
      <c r="J19" s="497"/>
      <c r="K19" s="96"/>
      <c r="L19" s="96"/>
      <c r="M19" s="96"/>
      <c r="N19" s="96"/>
      <c r="O19" s="163"/>
      <c r="P19" s="290"/>
      <c r="Q19" s="97"/>
      <c r="R19" s="96"/>
      <c r="S19" s="96"/>
      <c r="T19" s="292"/>
      <c r="U19" s="295"/>
    </row>
    <row r="20" spans="1:21" ht="12" customHeight="1" x14ac:dyDescent="0.15">
      <c r="A20" s="322"/>
      <c r="B20" s="118"/>
      <c r="C20" s="109"/>
      <c r="D20" s="109"/>
      <c r="E20" s="347"/>
      <c r="F20" s="514"/>
      <c r="G20" s="95"/>
      <c r="H20" s="84"/>
      <c r="I20" s="95"/>
      <c r="J20" s="497"/>
      <c r="K20" s="96"/>
      <c r="L20" s="96"/>
      <c r="M20" s="96"/>
      <c r="N20" s="98" t="s">
        <v>625</v>
      </c>
      <c r="O20" s="161" t="s">
        <v>625</v>
      </c>
      <c r="P20" s="290" t="s">
        <v>626</v>
      </c>
      <c r="Q20" s="97" t="s">
        <v>625</v>
      </c>
      <c r="R20" s="96"/>
      <c r="S20" s="98" t="s">
        <v>625</v>
      </c>
      <c r="T20" s="292"/>
      <c r="U20" s="295"/>
    </row>
    <row r="21" spans="1:21" ht="12" customHeight="1" x14ac:dyDescent="0.15">
      <c r="A21" s="322"/>
      <c r="B21" s="118"/>
      <c r="C21" s="109"/>
      <c r="D21" s="109"/>
      <c r="E21" s="347"/>
      <c r="F21" s="514"/>
      <c r="G21" s="95"/>
      <c r="H21" s="84"/>
      <c r="I21" s="95"/>
      <c r="J21" s="497"/>
      <c r="K21" s="96"/>
      <c r="L21" s="96"/>
      <c r="M21" s="96"/>
      <c r="N21" s="96"/>
      <c r="O21" s="163"/>
      <c r="P21" s="290"/>
      <c r="Q21" s="97"/>
      <c r="R21" s="96"/>
      <c r="S21" s="96"/>
      <c r="T21" s="292"/>
      <c r="U21" s="295"/>
    </row>
    <row r="22" spans="1:21" ht="12" customHeight="1" x14ac:dyDescent="0.15">
      <c r="A22" s="322"/>
      <c r="B22" s="118"/>
      <c r="C22" s="109"/>
      <c r="D22" s="109"/>
      <c r="E22" s="347"/>
      <c r="F22" s="514"/>
      <c r="G22" s="95"/>
      <c r="H22" s="84"/>
      <c r="I22" s="95"/>
      <c r="J22" s="497"/>
      <c r="K22" s="96"/>
      <c r="L22" s="96"/>
      <c r="M22" s="96"/>
      <c r="N22" s="98" t="s">
        <v>625</v>
      </c>
      <c r="O22" s="161" t="s">
        <v>625</v>
      </c>
      <c r="P22" s="290" t="s">
        <v>628</v>
      </c>
      <c r="Q22" s="97" t="s">
        <v>625</v>
      </c>
      <c r="R22" s="96"/>
      <c r="S22" s="98" t="s">
        <v>625</v>
      </c>
      <c r="T22" s="292"/>
      <c r="U22" s="295"/>
    </row>
    <row r="23" spans="1:21" ht="12" customHeight="1" x14ac:dyDescent="0.15">
      <c r="A23" s="322"/>
      <c r="B23" s="118"/>
      <c r="C23" s="109"/>
      <c r="D23" s="109"/>
      <c r="E23" s="347"/>
      <c r="F23" s="514"/>
      <c r="G23" s="95"/>
      <c r="H23" s="84"/>
      <c r="I23" s="95"/>
      <c r="J23" s="497"/>
      <c r="K23" s="96"/>
      <c r="L23" s="96"/>
      <c r="M23" s="96"/>
      <c r="N23" s="96"/>
      <c r="O23" s="163"/>
      <c r="P23" s="290"/>
      <c r="Q23" s="97"/>
      <c r="R23" s="96"/>
      <c r="S23" s="96"/>
      <c r="T23" s="292"/>
      <c r="U23" s="295"/>
    </row>
    <row r="24" spans="1:21" ht="12" customHeight="1" x14ac:dyDescent="0.15">
      <c r="A24" s="322"/>
      <c r="B24" s="118"/>
      <c r="C24" s="109"/>
      <c r="D24" s="109"/>
      <c r="E24" s="347"/>
      <c r="F24" s="514"/>
      <c r="G24" s="95"/>
      <c r="H24" s="84"/>
      <c r="I24" s="95"/>
      <c r="J24" s="497"/>
      <c r="K24" s="96"/>
      <c r="L24" s="96"/>
      <c r="M24" s="96"/>
      <c r="N24" s="98" t="s">
        <v>625</v>
      </c>
      <c r="O24" s="161" t="s">
        <v>625</v>
      </c>
      <c r="P24" s="290" t="s">
        <v>631</v>
      </c>
      <c r="Q24" s="97" t="s">
        <v>625</v>
      </c>
      <c r="R24" s="96"/>
      <c r="S24" s="98" t="s">
        <v>625</v>
      </c>
      <c r="T24" s="292"/>
      <c r="U24" s="295"/>
    </row>
    <row r="25" spans="1:21" ht="12" customHeight="1" x14ac:dyDescent="0.15">
      <c r="A25" s="322"/>
      <c r="B25" s="118"/>
      <c r="C25" s="109"/>
      <c r="D25" s="109"/>
      <c r="E25" s="347"/>
      <c r="F25" s="514"/>
      <c r="G25" s="87"/>
      <c r="H25" s="88"/>
      <c r="I25" s="87"/>
      <c r="J25" s="503"/>
      <c r="K25" s="89"/>
      <c r="L25" s="89"/>
      <c r="M25" s="89"/>
      <c r="N25" s="89"/>
      <c r="O25" s="165"/>
      <c r="P25" s="308"/>
      <c r="Q25" s="90"/>
      <c r="R25" s="89"/>
      <c r="S25" s="89"/>
      <c r="T25" s="292"/>
      <c r="U25" s="295"/>
    </row>
    <row r="26" spans="1:21" ht="12" customHeight="1" x14ac:dyDescent="0.15">
      <c r="A26" s="322"/>
      <c r="B26" s="118"/>
      <c r="C26" s="109"/>
      <c r="D26" s="109"/>
      <c r="E26" s="347"/>
      <c r="F26" s="514" t="s">
        <v>636</v>
      </c>
      <c r="G26" s="91" t="s">
        <v>625</v>
      </c>
      <c r="H26" s="92" t="s">
        <v>1061</v>
      </c>
      <c r="I26" s="91" t="s">
        <v>625</v>
      </c>
      <c r="J26" s="513" t="s">
        <v>984</v>
      </c>
      <c r="K26" s="93"/>
      <c r="L26" s="93"/>
      <c r="M26" s="93"/>
      <c r="N26" s="93" t="s">
        <v>625</v>
      </c>
      <c r="O26" s="166" t="s">
        <v>625</v>
      </c>
      <c r="P26" s="397" t="s">
        <v>633</v>
      </c>
      <c r="Q26" s="94" t="s">
        <v>625</v>
      </c>
      <c r="R26" s="93"/>
      <c r="S26" s="93" t="s">
        <v>625</v>
      </c>
      <c r="T26" s="292"/>
      <c r="U26" s="295"/>
    </row>
    <row r="27" spans="1:21" ht="12" customHeight="1" x14ac:dyDescent="0.15">
      <c r="A27" s="322"/>
      <c r="B27" s="118"/>
      <c r="C27" s="109"/>
      <c r="D27" s="109"/>
      <c r="E27" s="347"/>
      <c r="F27" s="514"/>
      <c r="G27" s="95"/>
      <c r="H27" s="84"/>
      <c r="I27" s="95"/>
      <c r="J27" s="497"/>
      <c r="K27" s="96"/>
      <c r="L27" s="96"/>
      <c r="M27" s="96"/>
      <c r="N27" s="96"/>
      <c r="O27" s="163"/>
      <c r="P27" s="398"/>
      <c r="Q27" s="97"/>
      <c r="R27" s="96"/>
      <c r="S27" s="96"/>
      <c r="T27" s="292"/>
      <c r="U27" s="295"/>
    </row>
    <row r="28" spans="1:21" ht="12" customHeight="1" x14ac:dyDescent="0.15">
      <c r="A28" s="322"/>
      <c r="B28" s="118"/>
      <c r="C28" s="109"/>
      <c r="D28" s="109"/>
      <c r="E28" s="347"/>
      <c r="F28" s="514"/>
      <c r="G28" s="95"/>
      <c r="H28" s="84"/>
      <c r="I28" s="98" t="s">
        <v>625</v>
      </c>
      <c r="J28" s="497" t="s">
        <v>985</v>
      </c>
      <c r="K28" s="96"/>
      <c r="L28" s="96"/>
      <c r="M28" s="96"/>
      <c r="N28" s="98" t="s">
        <v>625</v>
      </c>
      <c r="O28" s="161" t="s">
        <v>625</v>
      </c>
      <c r="P28" s="399" t="s">
        <v>635</v>
      </c>
      <c r="Q28" s="97" t="s">
        <v>625</v>
      </c>
      <c r="R28" s="96"/>
      <c r="S28" s="98" t="s">
        <v>625</v>
      </c>
      <c r="T28" s="292"/>
      <c r="U28" s="295"/>
    </row>
    <row r="29" spans="1:21" ht="12" customHeight="1" x14ac:dyDescent="0.15">
      <c r="A29" s="322"/>
      <c r="B29" s="118"/>
      <c r="C29" s="109"/>
      <c r="D29" s="109"/>
      <c r="E29" s="347"/>
      <c r="F29" s="514"/>
      <c r="G29" s="95"/>
      <c r="H29" s="84"/>
      <c r="I29" s="95"/>
      <c r="J29" s="497"/>
      <c r="K29" s="96"/>
      <c r="L29" s="96"/>
      <c r="M29" s="96"/>
      <c r="N29" s="96"/>
      <c r="O29" s="163"/>
      <c r="P29" s="398"/>
      <c r="Q29" s="97"/>
      <c r="R29" s="96"/>
      <c r="S29" s="96"/>
      <c r="T29" s="292"/>
      <c r="U29" s="295"/>
    </row>
    <row r="30" spans="1:21" ht="12" customHeight="1" x14ac:dyDescent="0.15">
      <c r="A30" s="322"/>
      <c r="B30" s="118"/>
      <c r="C30" s="109"/>
      <c r="D30" s="109"/>
      <c r="E30" s="347"/>
      <c r="F30" s="514"/>
      <c r="G30" s="95"/>
      <c r="H30" s="84"/>
      <c r="I30" s="95"/>
      <c r="J30" s="497"/>
      <c r="K30" s="96"/>
      <c r="L30" s="96"/>
      <c r="M30" s="96"/>
      <c r="N30" s="98" t="s">
        <v>625</v>
      </c>
      <c r="O30" s="161" t="s">
        <v>625</v>
      </c>
      <c r="P30" s="290" t="s">
        <v>631</v>
      </c>
      <c r="Q30" s="97" t="s">
        <v>625</v>
      </c>
      <c r="R30" s="96"/>
      <c r="S30" s="98" t="s">
        <v>625</v>
      </c>
      <c r="T30" s="292"/>
      <c r="U30" s="295"/>
    </row>
    <row r="31" spans="1:21" ht="12" customHeight="1" x14ac:dyDescent="0.15">
      <c r="A31" s="322"/>
      <c r="B31" s="118"/>
      <c r="C31" s="109"/>
      <c r="D31" s="109"/>
      <c r="E31" s="375"/>
      <c r="F31" s="514"/>
      <c r="G31" s="87"/>
      <c r="H31" s="88"/>
      <c r="I31" s="87"/>
      <c r="J31" s="503"/>
      <c r="K31" s="89"/>
      <c r="L31" s="89"/>
      <c r="M31" s="89"/>
      <c r="N31" s="89"/>
      <c r="O31" s="165"/>
      <c r="P31" s="308"/>
      <c r="Q31" s="90"/>
      <c r="R31" s="89"/>
      <c r="S31" s="89"/>
      <c r="T31" s="305"/>
      <c r="U31" s="306"/>
    </row>
    <row r="32" spans="1:21" ht="12" customHeight="1" x14ac:dyDescent="0.15">
      <c r="A32" s="322"/>
      <c r="B32" s="118"/>
      <c r="C32" s="109"/>
      <c r="D32" s="109"/>
      <c r="E32" s="346" t="s">
        <v>1039</v>
      </c>
      <c r="F32" s="514" t="s">
        <v>632</v>
      </c>
      <c r="G32" s="91" t="s">
        <v>625</v>
      </c>
      <c r="H32" s="92" t="s">
        <v>1061</v>
      </c>
      <c r="I32" s="91" t="s">
        <v>625</v>
      </c>
      <c r="J32" s="513" t="s">
        <v>984</v>
      </c>
      <c r="K32" s="93"/>
      <c r="L32" s="93"/>
      <c r="M32" s="93"/>
      <c r="N32" s="93" t="s">
        <v>625</v>
      </c>
      <c r="O32" s="166" t="s">
        <v>625</v>
      </c>
      <c r="P32" s="304" t="s">
        <v>633</v>
      </c>
      <c r="Q32" s="94" t="s">
        <v>625</v>
      </c>
      <c r="R32" s="93"/>
      <c r="S32" s="93" t="s">
        <v>625</v>
      </c>
      <c r="T32" s="292" t="s">
        <v>627</v>
      </c>
      <c r="U32" s="295" t="s">
        <v>627</v>
      </c>
    </row>
    <row r="33" spans="1:21" ht="12" customHeight="1" x14ac:dyDescent="0.15">
      <c r="A33" s="322"/>
      <c r="B33" s="118"/>
      <c r="C33" s="109"/>
      <c r="D33" s="109"/>
      <c r="E33" s="347"/>
      <c r="F33" s="514"/>
      <c r="G33" s="95"/>
      <c r="H33" s="84"/>
      <c r="I33" s="95"/>
      <c r="J33" s="497"/>
      <c r="K33" s="96"/>
      <c r="L33" s="96"/>
      <c r="M33" s="96"/>
      <c r="N33" s="96"/>
      <c r="O33" s="163"/>
      <c r="P33" s="290"/>
      <c r="Q33" s="97"/>
      <c r="R33" s="96"/>
      <c r="S33" s="96"/>
      <c r="T33" s="292"/>
      <c r="U33" s="295"/>
    </row>
    <row r="34" spans="1:21" ht="12" customHeight="1" x14ac:dyDescent="0.15">
      <c r="A34" s="322"/>
      <c r="B34" s="118"/>
      <c r="C34" s="109"/>
      <c r="D34" s="109"/>
      <c r="E34" s="347"/>
      <c r="F34" s="514"/>
      <c r="G34" s="95"/>
      <c r="H34" s="84"/>
      <c r="I34" s="98" t="s">
        <v>625</v>
      </c>
      <c r="J34" s="497" t="s">
        <v>985</v>
      </c>
      <c r="K34" s="96"/>
      <c r="L34" s="96"/>
      <c r="M34" s="96"/>
      <c r="N34" s="98" t="s">
        <v>625</v>
      </c>
      <c r="O34" s="161" t="s">
        <v>625</v>
      </c>
      <c r="P34" s="290" t="s">
        <v>634</v>
      </c>
      <c r="Q34" s="97" t="s">
        <v>625</v>
      </c>
      <c r="R34" s="96"/>
      <c r="S34" s="98" t="s">
        <v>625</v>
      </c>
      <c r="T34" s="292"/>
      <c r="U34" s="295"/>
    </row>
    <row r="35" spans="1:21" ht="12" customHeight="1" x14ac:dyDescent="0.15">
      <c r="A35" s="322"/>
      <c r="B35" s="118"/>
      <c r="C35" s="109"/>
      <c r="D35" s="109"/>
      <c r="E35" s="347"/>
      <c r="F35" s="514"/>
      <c r="G35" s="95"/>
      <c r="H35" s="84"/>
      <c r="I35" s="95"/>
      <c r="J35" s="497"/>
      <c r="K35" s="96"/>
      <c r="L35" s="96"/>
      <c r="M35" s="96"/>
      <c r="N35" s="96"/>
      <c r="O35" s="163"/>
      <c r="P35" s="290"/>
      <c r="Q35" s="97"/>
      <c r="R35" s="96"/>
      <c r="S35" s="96"/>
      <c r="T35" s="292"/>
      <c r="U35" s="295"/>
    </row>
    <row r="36" spans="1:21" ht="12" customHeight="1" x14ac:dyDescent="0.15">
      <c r="A36" s="322"/>
      <c r="B36" s="118"/>
      <c r="C36" s="109"/>
      <c r="D36" s="109"/>
      <c r="E36" s="347"/>
      <c r="F36" s="514"/>
      <c r="G36" s="95"/>
      <c r="H36" s="84"/>
      <c r="I36" s="98" t="s">
        <v>625</v>
      </c>
      <c r="J36" s="497"/>
      <c r="K36" s="96"/>
      <c r="L36" s="96"/>
      <c r="M36" s="96"/>
      <c r="N36" s="98" t="s">
        <v>625</v>
      </c>
      <c r="O36" s="161" t="s">
        <v>625</v>
      </c>
      <c r="P36" s="290" t="s">
        <v>635</v>
      </c>
      <c r="Q36" s="97" t="s">
        <v>625</v>
      </c>
      <c r="R36" s="96"/>
      <c r="S36" s="98" t="s">
        <v>625</v>
      </c>
      <c r="T36" s="292"/>
      <c r="U36" s="295"/>
    </row>
    <row r="37" spans="1:21" ht="12" customHeight="1" x14ac:dyDescent="0.15">
      <c r="A37" s="322"/>
      <c r="B37" s="118"/>
      <c r="C37" s="109"/>
      <c r="D37" s="109"/>
      <c r="E37" s="347"/>
      <c r="F37" s="514"/>
      <c r="G37" s="95"/>
      <c r="H37" s="84"/>
      <c r="I37" s="95"/>
      <c r="J37" s="497"/>
      <c r="K37" s="96"/>
      <c r="L37" s="96"/>
      <c r="M37" s="96"/>
      <c r="N37" s="96"/>
      <c r="O37" s="163"/>
      <c r="P37" s="290"/>
      <c r="Q37" s="97"/>
      <c r="R37" s="96"/>
      <c r="S37" s="96"/>
      <c r="T37" s="292"/>
      <c r="U37" s="295"/>
    </row>
    <row r="38" spans="1:21" ht="12" customHeight="1" x14ac:dyDescent="0.15">
      <c r="A38" s="322"/>
      <c r="B38" s="118"/>
      <c r="C38" s="109"/>
      <c r="D38" s="109"/>
      <c r="E38" s="347"/>
      <c r="F38" s="514"/>
      <c r="G38" s="95"/>
      <c r="H38" s="84"/>
      <c r="I38" s="95"/>
      <c r="J38" s="497"/>
      <c r="K38" s="96"/>
      <c r="L38" s="96"/>
      <c r="M38" s="96"/>
      <c r="N38" s="98" t="s">
        <v>625</v>
      </c>
      <c r="O38" s="161" t="s">
        <v>625</v>
      </c>
      <c r="P38" s="290" t="s">
        <v>626</v>
      </c>
      <c r="Q38" s="97" t="s">
        <v>625</v>
      </c>
      <c r="R38" s="96"/>
      <c r="S38" s="98" t="s">
        <v>625</v>
      </c>
      <c r="T38" s="292"/>
      <c r="U38" s="295"/>
    </row>
    <row r="39" spans="1:21" ht="12" customHeight="1" x14ac:dyDescent="0.15">
      <c r="A39" s="322"/>
      <c r="B39" s="118"/>
      <c r="C39" s="109"/>
      <c r="D39" s="109"/>
      <c r="E39" s="347"/>
      <c r="F39" s="514"/>
      <c r="G39" s="95"/>
      <c r="H39" s="84"/>
      <c r="I39" s="95"/>
      <c r="J39" s="497"/>
      <c r="K39" s="96"/>
      <c r="L39" s="96"/>
      <c r="M39" s="96"/>
      <c r="N39" s="96"/>
      <c r="O39" s="163"/>
      <c r="P39" s="290"/>
      <c r="Q39" s="97"/>
      <c r="R39" s="96"/>
      <c r="S39" s="96"/>
      <c r="T39" s="292"/>
      <c r="U39" s="295"/>
    </row>
    <row r="40" spans="1:21" ht="12" customHeight="1" x14ac:dyDescent="0.15">
      <c r="A40" s="322"/>
      <c r="B40" s="118"/>
      <c r="C40" s="109"/>
      <c r="D40" s="109"/>
      <c r="E40" s="347"/>
      <c r="F40" s="514"/>
      <c r="G40" s="95"/>
      <c r="H40" s="84"/>
      <c r="I40" s="95"/>
      <c r="J40" s="497"/>
      <c r="K40" s="96"/>
      <c r="L40" s="96"/>
      <c r="M40" s="96"/>
      <c r="N40" s="98" t="s">
        <v>625</v>
      </c>
      <c r="O40" s="161" t="s">
        <v>625</v>
      </c>
      <c r="P40" s="290" t="s">
        <v>628</v>
      </c>
      <c r="Q40" s="97" t="s">
        <v>625</v>
      </c>
      <c r="R40" s="96"/>
      <c r="S40" s="98" t="s">
        <v>625</v>
      </c>
      <c r="T40" s="292"/>
      <c r="U40" s="295"/>
    </row>
    <row r="41" spans="1:21" ht="12" customHeight="1" x14ac:dyDescent="0.15">
      <c r="A41" s="322"/>
      <c r="B41" s="118"/>
      <c r="C41" s="109"/>
      <c r="D41" s="109"/>
      <c r="E41" s="347"/>
      <c r="F41" s="514"/>
      <c r="G41" s="95"/>
      <c r="H41" s="84"/>
      <c r="I41" s="95"/>
      <c r="J41" s="497"/>
      <c r="K41" s="96"/>
      <c r="L41" s="96"/>
      <c r="M41" s="96"/>
      <c r="N41" s="96"/>
      <c r="O41" s="163"/>
      <c r="P41" s="290"/>
      <c r="Q41" s="97"/>
      <c r="R41" s="96"/>
      <c r="S41" s="96"/>
      <c r="T41" s="292"/>
      <c r="U41" s="295"/>
    </row>
    <row r="42" spans="1:21" ht="12" customHeight="1" x14ac:dyDescent="0.15">
      <c r="A42" s="322"/>
      <c r="B42" s="118"/>
      <c r="C42" s="109"/>
      <c r="D42" s="109"/>
      <c r="E42" s="347"/>
      <c r="F42" s="514"/>
      <c r="G42" s="95"/>
      <c r="H42" s="84"/>
      <c r="I42" s="95"/>
      <c r="J42" s="497"/>
      <c r="K42" s="96"/>
      <c r="L42" s="96"/>
      <c r="M42" s="96"/>
      <c r="N42" s="98" t="s">
        <v>625</v>
      </c>
      <c r="O42" s="161" t="s">
        <v>625</v>
      </c>
      <c r="P42" s="290" t="s">
        <v>631</v>
      </c>
      <c r="Q42" s="97" t="s">
        <v>625</v>
      </c>
      <c r="R42" s="96"/>
      <c r="S42" s="98" t="s">
        <v>625</v>
      </c>
      <c r="T42" s="292"/>
      <c r="U42" s="295"/>
    </row>
    <row r="43" spans="1:21" ht="12" customHeight="1" x14ac:dyDescent="0.15">
      <c r="A43" s="322"/>
      <c r="B43" s="118"/>
      <c r="C43" s="109"/>
      <c r="D43" s="109"/>
      <c r="E43" s="347"/>
      <c r="F43" s="514"/>
      <c r="G43" s="87"/>
      <c r="H43" s="88"/>
      <c r="I43" s="87"/>
      <c r="J43" s="503"/>
      <c r="K43" s="89"/>
      <c r="L43" s="89"/>
      <c r="M43" s="89"/>
      <c r="N43" s="89"/>
      <c r="O43" s="165"/>
      <c r="P43" s="308"/>
      <c r="Q43" s="90"/>
      <c r="R43" s="89"/>
      <c r="S43" s="89"/>
      <c r="T43" s="292"/>
      <c r="U43" s="295"/>
    </row>
    <row r="44" spans="1:21" ht="12" customHeight="1" x14ac:dyDescent="0.15">
      <c r="A44" s="322"/>
      <c r="B44" s="118"/>
      <c r="C44" s="109"/>
      <c r="D44" s="109"/>
      <c r="E44" s="347"/>
      <c r="F44" s="514" t="s">
        <v>636</v>
      </c>
      <c r="G44" s="91" t="s">
        <v>625</v>
      </c>
      <c r="H44" s="92" t="s">
        <v>1061</v>
      </c>
      <c r="I44" s="91" t="s">
        <v>625</v>
      </c>
      <c r="J44" s="513" t="s">
        <v>984</v>
      </c>
      <c r="K44" s="93"/>
      <c r="L44" s="93"/>
      <c r="M44" s="93"/>
      <c r="N44" s="93" t="s">
        <v>625</v>
      </c>
      <c r="O44" s="166" t="s">
        <v>625</v>
      </c>
      <c r="P44" s="397" t="s">
        <v>633</v>
      </c>
      <c r="Q44" s="94" t="s">
        <v>625</v>
      </c>
      <c r="R44" s="93"/>
      <c r="S44" s="93" t="s">
        <v>625</v>
      </c>
      <c r="T44" s="292"/>
      <c r="U44" s="295"/>
    </row>
    <row r="45" spans="1:21" ht="12" customHeight="1" x14ac:dyDescent="0.15">
      <c r="A45" s="322"/>
      <c r="B45" s="118"/>
      <c r="C45" s="109"/>
      <c r="D45" s="109"/>
      <c r="E45" s="347"/>
      <c r="F45" s="514"/>
      <c r="G45" s="95"/>
      <c r="H45" s="84"/>
      <c r="I45" s="95"/>
      <c r="J45" s="497"/>
      <c r="K45" s="96"/>
      <c r="L45" s="96"/>
      <c r="M45" s="96"/>
      <c r="N45" s="96"/>
      <c r="O45" s="163"/>
      <c r="P45" s="398"/>
      <c r="Q45" s="97"/>
      <c r="R45" s="96"/>
      <c r="S45" s="96"/>
      <c r="T45" s="292"/>
      <c r="U45" s="295"/>
    </row>
    <row r="46" spans="1:21" ht="12" customHeight="1" x14ac:dyDescent="0.15">
      <c r="A46" s="322"/>
      <c r="B46" s="118"/>
      <c r="C46" s="109"/>
      <c r="D46" s="109"/>
      <c r="E46" s="347"/>
      <c r="F46" s="514"/>
      <c r="G46" s="95"/>
      <c r="H46" s="84"/>
      <c r="I46" s="98" t="s">
        <v>625</v>
      </c>
      <c r="J46" s="497" t="s">
        <v>985</v>
      </c>
      <c r="K46" s="96"/>
      <c r="L46" s="96"/>
      <c r="M46" s="96"/>
      <c r="N46" s="98" t="s">
        <v>625</v>
      </c>
      <c r="O46" s="161" t="s">
        <v>625</v>
      </c>
      <c r="P46" s="399" t="s">
        <v>635</v>
      </c>
      <c r="Q46" s="97" t="s">
        <v>625</v>
      </c>
      <c r="R46" s="96"/>
      <c r="S46" s="98" t="s">
        <v>625</v>
      </c>
      <c r="T46" s="292"/>
      <c r="U46" s="295"/>
    </row>
    <row r="47" spans="1:21" ht="12" customHeight="1" x14ac:dyDescent="0.15">
      <c r="A47" s="322"/>
      <c r="B47" s="118"/>
      <c r="C47" s="109"/>
      <c r="D47" s="109"/>
      <c r="E47" s="347"/>
      <c r="F47" s="514"/>
      <c r="G47" s="95"/>
      <c r="H47" s="84"/>
      <c r="I47" s="95"/>
      <c r="J47" s="497"/>
      <c r="K47" s="96"/>
      <c r="L47" s="96"/>
      <c r="M47" s="96"/>
      <c r="N47" s="96"/>
      <c r="O47" s="163"/>
      <c r="P47" s="398"/>
      <c r="Q47" s="97"/>
      <c r="R47" s="96"/>
      <c r="S47" s="96"/>
      <c r="T47" s="292"/>
      <c r="U47" s="295"/>
    </row>
    <row r="48" spans="1:21" ht="12" customHeight="1" x14ac:dyDescent="0.15">
      <c r="A48" s="322"/>
      <c r="B48" s="118"/>
      <c r="C48" s="109"/>
      <c r="D48" s="109"/>
      <c r="E48" s="347"/>
      <c r="F48" s="514"/>
      <c r="G48" s="95"/>
      <c r="H48" s="84"/>
      <c r="I48" s="95"/>
      <c r="J48" s="497"/>
      <c r="K48" s="96"/>
      <c r="L48" s="96"/>
      <c r="M48" s="96"/>
      <c r="N48" s="98" t="s">
        <v>625</v>
      </c>
      <c r="O48" s="161" t="s">
        <v>625</v>
      </c>
      <c r="P48" s="290" t="s">
        <v>631</v>
      </c>
      <c r="Q48" s="97" t="s">
        <v>625</v>
      </c>
      <c r="R48" s="96"/>
      <c r="S48" s="98" t="s">
        <v>625</v>
      </c>
      <c r="T48" s="292"/>
      <c r="U48" s="295"/>
    </row>
    <row r="49" spans="1:21" ht="12" customHeight="1" x14ac:dyDescent="0.15">
      <c r="A49" s="322"/>
      <c r="B49" s="118"/>
      <c r="C49" s="109"/>
      <c r="D49" s="109"/>
      <c r="E49" s="375"/>
      <c r="F49" s="514"/>
      <c r="G49" s="87"/>
      <c r="H49" s="88"/>
      <c r="I49" s="87"/>
      <c r="J49" s="503"/>
      <c r="K49" s="89"/>
      <c r="L49" s="89"/>
      <c r="M49" s="89"/>
      <c r="N49" s="89"/>
      <c r="O49" s="165"/>
      <c r="P49" s="308"/>
      <c r="Q49" s="90"/>
      <c r="R49" s="89"/>
      <c r="S49" s="89"/>
      <c r="T49" s="305"/>
      <c r="U49" s="306"/>
    </row>
    <row r="50" spans="1:21" ht="12" customHeight="1" x14ac:dyDescent="0.15">
      <c r="A50" s="322"/>
      <c r="B50" s="118"/>
      <c r="C50" s="109"/>
      <c r="D50" s="109"/>
      <c r="E50" s="346" t="s">
        <v>1041</v>
      </c>
      <c r="F50" s="514" t="s">
        <v>632</v>
      </c>
      <c r="G50" s="91" t="s">
        <v>625</v>
      </c>
      <c r="H50" s="92" t="s">
        <v>1061</v>
      </c>
      <c r="I50" s="91" t="s">
        <v>625</v>
      </c>
      <c r="J50" s="513" t="s">
        <v>984</v>
      </c>
      <c r="K50" s="93"/>
      <c r="L50" s="93"/>
      <c r="M50" s="93"/>
      <c r="N50" s="93" t="s">
        <v>625</v>
      </c>
      <c r="O50" s="166" t="s">
        <v>625</v>
      </c>
      <c r="P50" s="304" t="s">
        <v>633</v>
      </c>
      <c r="Q50" s="94" t="s">
        <v>625</v>
      </c>
      <c r="R50" s="93"/>
      <c r="S50" s="93" t="s">
        <v>625</v>
      </c>
      <c r="T50" s="292" t="s">
        <v>627</v>
      </c>
      <c r="U50" s="295" t="s">
        <v>627</v>
      </c>
    </row>
    <row r="51" spans="1:21" ht="12" customHeight="1" x14ac:dyDescent="0.15">
      <c r="A51" s="322"/>
      <c r="B51" s="118"/>
      <c r="C51" s="109"/>
      <c r="D51" s="109"/>
      <c r="E51" s="347"/>
      <c r="F51" s="514"/>
      <c r="G51" s="95"/>
      <c r="H51" s="84"/>
      <c r="I51" s="95"/>
      <c r="J51" s="497"/>
      <c r="K51" s="96"/>
      <c r="L51" s="96"/>
      <c r="M51" s="96"/>
      <c r="N51" s="96"/>
      <c r="O51" s="163"/>
      <c r="P51" s="290"/>
      <c r="Q51" s="97"/>
      <c r="R51" s="96"/>
      <c r="S51" s="96"/>
      <c r="T51" s="292"/>
      <c r="U51" s="295"/>
    </row>
    <row r="52" spans="1:21" ht="12" customHeight="1" x14ac:dyDescent="0.15">
      <c r="A52" s="322"/>
      <c r="B52" s="118"/>
      <c r="C52" s="109"/>
      <c r="D52" s="109"/>
      <c r="E52" s="347"/>
      <c r="F52" s="514"/>
      <c r="G52" s="95"/>
      <c r="H52" s="84"/>
      <c r="I52" s="98" t="s">
        <v>625</v>
      </c>
      <c r="J52" s="497" t="s">
        <v>985</v>
      </c>
      <c r="K52" s="96"/>
      <c r="L52" s="96"/>
      <c r="M52" s="96"/>
      <c r="N52" s="98" t="s">
        <v>625</v>
      </c>
      <c r="O52" s="161" t="s">
        <v>625</v>
      </c>
      <c r="P52" s="290" t="s">
        <v>634</v>
      </c>
      <c r="Q52" s="97" t="s">
        <v>625</v>
      </c>
      <c r="R52" s="96"/>
      <c r="S52" s="98" t="s">
        <v>625</v>
      </c>
      <c r="T52" s="292"/>
      <c r="U52" s="295"/>
    </row>
    <row r="53" spans="1:21" ht="12" customHeight="1" x14ac:dyDescent="0.15">
      <c r="A53" s="322"/>
      <c r="B53" s="118"/>
      <c r="C53" s="109"/>
      <c r="D53" s="109"/>
      <c r="E53" s="347"/>
      <c r="F53" s="514"/>
      <c r="G53" s="95"/>
      <c r="H53" s="84"/>
      <c r="I53" s="95"/>
      <c r="J53" s="497"/>
      <c r="K53" s="96"/>
      <c r="L53" s="96"/>
      <c r="M53" s="96"/>
      <c r="N53" s="96"/>
      <c r="O53" s="163"/>
      <c r="P53" s="290"/>
      <c r="Q53" s="97"/>
      <c r="R53" s="96"/>
      <c r="S53" s="96"/>
      <c r="T53" s="292"/>
      <c r="U53" s="295"/>
    </row>
    <row r="54" spans="1:21" ht="12" customHeight="1" x14ac:dyDescent="0.15">
      <c r="A54" s="322"/>
      <c r="B54" s="118"/>
      <c r="C54" s="109"/>
      <c r="D54" s="109"/>
      <c r="E54" s="347"/>
      <c r="F54" s="514"/>
      <c r="G54" s="95"/>
      <c r="H54" s="84"/>
      <c r="I54" s="98" t="s">
        <v>625</v>
      </c>
      <c r="J54" s="518"/>
      <c r="K54" s="96"/>
      <c r="L54" s="96"/>
      <c r="M54" s="96"/>
      <c r="N54" s="98" t="s">
        <v>625</v>
      </c>
      <c r="O54" s="161" t="s">
        <v>625</v>
      </c>
      <c r="P54" s="290" t="s">
        <v>635</v>
      </c>
      <c r="Q54" s="97" t="s">
        <v>625</v>
      </c>
      <c r="R54" s="96"/>
      <c r="S54" s="98" t="s">
        <v>625</v>
      </c>
      <c r="T54" s="292"/>
      <c r="U54" s="295"/>
    </row>
    <row r="55" spans="1:21" ht="12" customHeight="1" x14ac:dyDescent="0.15">
      <c r="A55" s="322"/>
      <c r="B55" s="118"/>
      <c r="C55" s="109"/>
      <c r="D55" s="109"/>
      <c r="E55" s="347"/>
      <c r="F55" s="514"/>
      <c r="G55" s="95"/>
      <c r="H55" s="84"/>
      <c r="I55" s="95"/>
      <c r="J55" s="518"/>
      <c r="K55" s="96"/>
      <c r="L55" s="96"/>
      <c r="M55" s="96"/>
      <c r="N55" s="96"/>
      <c r="O55" s="163"/>
      <c r="P55" s="290"/>
      <c r="Q55" s="97"/>
      <c r="R55" s="96"/>
      <c r="S55" s="96"/>
      <c r="T55" s="292"/>
      <c r="U55" s="295"/>
    </row>
    <row r="56" spans="1:21" ht="12" customHeight="1" x14ac:dyDescent="0.15">
      <c r="A56" s="322"/>
      <c r="B56" s="118"/>
      <c r="C56" s="109"/>
      <c r="D56" s="109"/>
      <c r="E56" s="347"/>
      <c r="F56" s="514"/>
      <c r="G56" s="95"/>
      <c r="H56" s="84"/>
      <c r="I56" s="95"/>
      <c r="J56" s="518"/>
      <c r="K56" s="96"/>
      <c r="L56" s="96"/>
      <c r="M56" s="96"/>
      <c r="N56" s="98" t="s">
        <v>625</v>
      </c>
      <c r="O56" s="161" t="s">
        <v>625</v>
      </c>
      <c r="P56" s="290" t="s">
        <v>626</v>
      </c>
      <c r="Q56" s="97" t="s">
        <v>625</v>
      </c>
      <c r="R56" s="96"/>
      <c r="S56" s="98" t="s">
        <v>625</v>
      </c>
      <c r="T56" s="292"/>
      <c r="U56" s="295"/>
    </row>
    <row r="57" spans="1:21" ht="12" customHeight="1" x14ac:dyDescent="0.15">
      <c r="A57" s="322"/>
      <c r="B57" s="118"/>
      <c r="C57" s="109"/>
      <c r="D57" s="109"/>
      <c r="E57" s="347"/>
      <c r="F57" s="514"/>
      <c r="G57" s="95"/>
      <c r="H57" s="84"/>
      <c r="I57" s="95"/>
      <c r="J57" s="518"/>
      <c r="K57" s="96"/>
      <c r="L57" s="96"/>
      <c r="M57" s="96"/>
      <c r="N57" s="96"/>
      <c r="O57" s="163"/>
      <c r="P57" s="290"/>
      <c r="Q57" s="97"/>
      <c r="R57" s="96"/>
      <c r="S57" s="96"/>
      <c r="T57" s="292"/>
      <c r="U57" s="295"/>
    </row>
    <row r="58" spans="1:21" ht="12" customHeight="1" x14ac:dyDescent="0.15">
      <c r="A58" s="322"/>
      <c r="B58" s="118"/>
      <c r="C58" s="109"/>
      <c r="D58" s="109"/>
      <c r="E58" s="347"/>
      <c r="F58" s="514"/>
      <c r="G58" s="95"/>
      <c r="H58" s="84"/>
      <c r="I58" s="95"/>
      <c r="J58" s="518"/>
      <c r="K58" s="96"/>
      <c r="L58" s="96"/>
      <c r="M58" s="96"/>
      <c r="N58" s="98" t="s">
        <v>625</v>
      </c>
      <c r="O58" s="161" t="s">
        <v>625</v>
      </c>
      <c r="P58" s="290" t="s">
        <v>628</v>
      </c>
      <c r="Q58" s="97" t="s">
        <v>625</v>
      </c>
      <c r="R58" s="96"/>
      <c r="S58" s="98" t="s">
        <v>625</v>
      </c>
      <c r="T58" s="292"/>
      <c r="U58" s="295"/>
    </row>
    <row r="59" spans="1:21" ht="12" customHeight="1" x14ac:dyDescent="0.15">
      <c r="A59" s="322"/>
      <c r="B59" s="118"/>
      <c r="C59" s="109"/>
      <c r="D59" s="109"/>
      <c r="E59" s="347"/>
      <c r="F59" s="514"/>
      <c r="G59" s="95"/>
      <c r="H59" s="84"/>
      <c r="I59" s="95"/>
      <c r="J59" s="518"/>
      <c r="K59" s="96"/>
      <c r="L59" s="96"/>
      <c r="M59" s="96"/>
      <c r="N59" s="96"/>
      <c r="O59" s="163"/>
      <c r="P59" s="290"/>
      <c r="Q59" s="97"/>
      <c r="R59" s="96"/>
      <c r="S59" s="96"/>
      <c r="T59" s="292"/>
      <c r="U59" s="295"/>
    </row>
    <row r="60" spans="1:21" ht="12" customHeight="1" x14ac:dyDescent="0.15">
      <c r="A60" s="322"/>
      <c r="B60" s="118"/>
      <c r="C60" s="109"/>
      <c r="D60" s="109"/>
      <c r="E60" s="347"/>
      <c r="F60" s="514"/>
      <c r="G60" s="95"/>
      <c r="H60" s="84"/>
      <c r="I60" s="95"/>
      <c r="J60" s="518"/>
      <c r="K60" s="96"/>
      <c r="L60" s="96"/>
      <c r="M60" s="96"/>
      <c r="N60" s="98" t="s">
        <v>625</v>
      </c>
      <c r="O60" s="161" t="s">
        <v>625</v>
      </c>
      <c r="P60" s="290" t="s">
        <v>631</v>
      </c>
      <c r="Q60" s="97" t="s">
        <v>625</v>
      </c>
      <c r="R60" s="96"/>
      <c r="S60" s="98" t="s">
        <v>625</v>
      </c>
      <c r="T60" s="292"/>
      <c r="U60" s="295"/>
    </row>
    <row r="61" spans="1:21" ht="12" customHeight="1" x14ac:dyDescent="0.15">
      <c r="A61" s="322"/>
      <c r="B61" s="118"/>
      <c r="C61" s="109"/>
      <c r="D61" s="109"/>
      <c r="E61" s="347"/>
      <c r="F61" s="514"/>
      <c r="G61" s="87"/>
      <c r="H61" s="88"/>
      <c r="I61" s="87"/>
      <c r="J61" s="528"/>
      <c r="K61" s="89"/>
      <c r="L61" s="89"/>
      <c r="M61" s="89"/>
      <c r="N61" s="89"/>
      <c r="O61" s="165"/>
      <c r="P61" s="308"/>
      <c r="Q61" s="90"/>
      <c r="R61" s="89"/>
      <c r="S61" s="89"/>
      <c r="T61" s="292"/>
      <c r="U61" s="295"/>
    </row>
    <row r="62" spans="1:21" ht="12" customHeight="1" x14ac:dyDescent="0.15">
      <c r="A62" s="322"/>
      <c r="B62" s="118"/>
      <c r="C62" s="109"/>
      <c r="D62" s="109"/>
      <c r="E62" s="347"/>
      <c r="F62" s="514" t="s">
        <v>636</v>
      </c>
      <c r="G62" s="91" t="s">
        <v>625</v>
      </c>
      <c r="H62" s="92" t="s">
        <v>1061</v>
      </c>
      <c r="I62" s="91" t="s">
        <v>625</v>
      </c>
      <c r="J62" s="521"/>
      <c r="K62" s="93"/>
      <c r="L62" s="93"/>
      <c r="M62" s="93"/>
      <c r="N62" s="93" t="s">
        <v>625</v>
      </c>
      <c r="O62" s="166" t="s">
        <v>625</v>
      </c>
      <c r="P62" s="397" t="s">
        <v>633</v>
      </c>
      <c r="Q62" s="94" t="s">
        <v>625</v>
      </c>
      <c r="R62" s="93"/>
      <c r="S62" s="93" t="s">
        <v>625</v>
      </c>
      <c r="T62" s="292"/>
      <c r="U62" s="295"/>
    </row>
    <row r="63" spans="1:21" ht="12" customHeight="1" x14ac:dyDescent="0.15">
      <c r="A63" s="322"/>
      <c r="B63" s="118"/>
      <c r="C63" s="109"/>
      <c r="D63" s="109"/>
      <c r="E63" s="347"/>
      <c r="F63" s="514"/>
      <c r="G63" s="95"/>
      <c r="H63" s="84"/>
      <c r="I63" s="95"/>
      <c r="J63" s="518"/>
      <c r="K63" s="96"/>
      <c r="L63" s="96"/>
      <c r="M63" s="96"/>
      <c r="N63" s="96"/>
      <c r="O63" s="163"/>
      <c r="P63" s="398"/>
      <c r="Q63" s="97"/>
      <c r="R63" s="96"/>
      <c r="S63" s="96"/>
      <c r="T63" s="292"/>
      <c r="U63" s="295"/>
    </row>
    <row r="64" spans="1:21" ht="12" customHeight="1" x14ac:dyDescent="0.15">
      <c r="A64" s="322"/>
      <c r="B64" s="118"/>
      <c r="C64" s="109"/>
      <c r="D64" s="109"/>
      <c r="E64" s="347"/>
      <c r="F64" s="514"/>
      <c r="G64" s="95"/>
      <c r="H64" s="84"/>
      <c r="I64" s="98" t="s">
        <v>625</v>
      </c>
      <c r="J64" s="518"/>
      <c r="K64" s="96"/>
      <c r="L64" s="96"/>
      <c r="M64" s="96"/>
      <c r="N64" s="98" t="s">
        <v>625</v>
      </c>
      <c r="O64" s="161" t="s">
        <v>625</v>
      </c>
      <c r="P64" s="399" t="s">
        <v>635</v>
      </c>
      <c r="Q64" s="97" t="s">
        <v>625</v>
      </c>
      <c r="R64" s="96"/>
      <c r="S64" s="98" t="s">
        <v>625</v>
      </c>
      <c r="T64" s="292"/>
      <c r="U64" s="295"/>
    </row>
    <row r="65" spans="1:21" ht="12" customHeight="1" x14ac:dyDescent="0.15">
      <c r="A65" s="322"/>
      <c r="B65" s="118"/>
      <c r="C65" s="109"/>
      <c r="D65" s="109"/>
      <c r="E65" s="347"/>
      <c r="F65" s="514"/>
      <c r="G65" s="95"/>
      <c r="H65" s="84"/>
      <c r="I65" s="95"/>
      <c r="J65" s="518"/>
      <c r="K65" s="96"/>
      <c r="L65" s="96"/>
      <c r="M65" s="96"/>
      <c r="N65" s="96"/>
      <c r="O65" s="163"/>
      <c r="P65" s="398"/>
      <c r="Q65" s="97"/>
      <c r="R65" s="96"/>
      <c r="S65" s="96"/>
      <c r="T65" s="292"/>
      <c r="U65" s="295"/>
    </row>
    <row r="66" spans="1:21" ht="12" customHeight="1" x14ac:dyDescent="0.15">
      <c r="A66" s="322"/>
      <c r="B66" s="118"/>
      <c r="C66" s="109"/>
      <c r="D66" s="109"/>
      <c r="E66" s="347"/>
      <c r="F66" s="514"/>
      <c r="G66" s="95"/>
      <c r="H66" s="84"/>
      <c r="I66" s="95"/>
      <c r="J66" s="518"/>
      <c r="K66" s="96"/>
      <c r="L66" s="96"/>
      <c r="M66" s="96"/>
      <c r="N66" s="98" t="s">
        <v>625</v>
      </c>
      <c r="O66" s="161" t="s">
        <v>625</v>
      </c>
      <c r="P66" s="290" t="s">
        <v>631</v>
      </c>
      <c r="Q66" s="97" t="s">
        <v>625</v>
      </c>
      <c r="R66" s="96"/>
      <c r="S66" s="98" t="s">
        <v>625</v>
      </c>
      <c r="T66" s="292"/>
      <c r="U66" s="295"/>
    </row>
    <row r="67" spans="1:21" ht="12" customHeight="1" x14ac:dyDescent="0.15">
      <c r="A67" s="323"/>
      <c r="B67" s="124"/>
      <c r="C67" s="131"/>
      <c r="D67" s="131"/>
      <c r="E67" s="510"/>
      <c r="F67" s="520"/>
      <c r="G67" s="99"/>
      <c r="H67" s="100"/>
      <c r="I67" s="99"/>
      <c r="J67" s="522"/>
      <c r="K67" s="101"/>
      <c r="L67" s="101"/>
      <c r="M67" s="101"/>
      <c r="N67" s="101"/>
      <c r="O67" s="167"/>
      <c r="P67" s="297"/>
      <c r="Q67" s="102"/>
      <c r="R67" s="101"/>
      <c r="S67" s="101"/>
      <c r="T67" s="293"/>
      <c r="U67" s="296"/>
    </row>
    <row r="69" spans="1:21" ht="18" customHeight="1" x14ac:dyDescent="0.15">
      <c r="A69" s="519" t="s">
        <v>1037</v>
      </c>
      <c r="B69" s="519"/>
      <c r="C69" s="519"/>
      <c r="D69" s="519"/>
      <c r="E69" s="519"/>
      <c r="F69" s="519"/>
      <c r="G69" s="519"/>
      <c r="H69" s="519"/>
      <c r="I69" s="519"/>
      <c r="J69" s="519"/>
      <c r="K69" s="519"/>
      <c r="L69" s="519"/>
      <c r="M69" s="519"/>
      <c r="N69" s="519"/>
      <c r="O69" s="519"/>
      <c r="P69" s="519"/>
      <c r="Q69" s="519"/>
      <c r="R69" s="519"/>
      <c r="S69" s="519"/>
      <c r="T69" s="519"/>
      <c r="U69" s="519"/>
    </row>
  </sheetData>
  <mergeCells count="94">
    <mergeCell ref="E8:F13"/>
    <mergeCell ref="E14:E31"/>
    <mergeCell ref="T50:T67"/>
    <mergeCell ref="U50:U67"/>
    <mergeCell ref="J52:J53"/>
    <mergeCell ref="P52:P53"/>
    <mergeCell ref="J58:J59"/>
    <mergeCell ref="P58:P59"/>
    <mergeCell ref="J60:J61"/>
    <mergeCell ref="P60:P61"/>
    <mergeCell ref="J54:J55"/>
    <mergeCell ref="P54:P55"/>
    <mergeCell ref="J30:J31"/>
    <mergeCell ref="P30:P31"/>
    <mergeCell ref="T14:T31"/>
    <mergeCell ref="U14:U31"/>
    <mergeCell ref="A69:U69"/>
    <mergeCell ref="F62:F67"/>
    <mergeCell ref="J62:J63"/>
    <mergeCell ref="P62:P63"/>
    <mergeCell ref="J64:J65"/>
    <mergeCell ref="P64:P65"/>
    <mergeCell ref="J66:J67"/>
    <mergeCell ref="P66:P67"/>
    <mergeCell ref="E50:E67"/>
    <mergeCell ref="F50:F61"/>
    <mergeCell ref="J50:J51"/>
    <mergeCell ref="P50:P51"/>
    <mergeCell ref="A8:A67"/>
    <mergeCell ref="B8:D11"/>
    <mergeCell ref="J8:J9"/>
    <mergeCell ref="P8:P9"/>
    <mergeCell ref="J16:J17"/>
    <mergeCell ref="P16:P17"/>
    <mergeCell ref="J18:J19"/>
    <mergeCell ref="P18:P19"/>
    <mergeCell ref="J20:J21"/>
    <mergeCell ref="P20:P21"/>
    <mergeCell ref="J22:J23"/>
    <mergeCell ref="P22:P23"/>
    <mergeCell ref="J26:J27"/>
    <mergeCell ref="P26:P27"/>
    <mergeCell ref="J28:J29"/>
    <mergeCell ref="P28:P29"/>
    <mergeCell ref="F26:F31"/>
    <mergeCell ref="J56:J57"/>
    <mergeCell ref="P56:P57"/>
    <mergeCell ref="M2:U2"/>
    <mergeCell ref="M3:U3"/>
    <mergeCell ref="F14:F25"/>
    <mergeCell ref="J14:J15"/>
    <mergeCell ref="P14:P15"/>
    <mergeCell ref="J24:J25"/>
    <mergeCell ref="P24:P25"/>
    <mergeCell ref="T8:T13"/>
    <mergeCell ref="U8:U13"/>
    <mergeCell ref="J10:J11"/>
    <mergeCell ref="P10:P11"/>
    <mergeCell ref="J12:J13"/>
    <mergeCell ref="P12:P13"/>
    <mergeCell ref="A5:A7"/>
    <mergeCell ref="B5:D7"/>
    <mergeCell ref="E5:F7"/>
    <mergeCell ref="G5:P5"/>
    <mergeCell ref="Q5:U5"/>
    <mergeCell ref="G6:H7"/>
    <mergeCell ref="I6:J7"/>
    <mergeCell ref="K6:N6"/>
    <mergeCell ref="O6:P7"/>
    <mergeCell ref="Q6:S6"/>
    <mergeCell ref="T6:U6"/>
    <mergeCell ref="E32:E49"/>
    <mergeCell ref="F32:F43"/>
    <mergeCell ref="J32:J33"/>
    <mergeCell ref="P32:P33"/>
    <mergeCell ref="T32:T49"/>
    <mergeCell ref="F44:F49"/>
    <mergeCell ref="P48:P49"/>
    <mergeCell ref="U32:U49"/>
    <mergeCell ref="J34:J35"/>
    <mergeCell ref="P34:P35"/>
    <mergeCell ref="J36:J37"/>
    <mergeCell ref="P36:P37"/>
    <mergeCell ref="J38:J39"/>
    <mergeCell ref="P38:P39"/>
    <mergeCell ref="J40:J41"/>
    <mergeCell ref="P40:P41"/>
    <mergeCell ref="J42:J43"/>
    <mergeCell ref="P42:P43"/>
    <mergeCell ref="J44:J45"/>
    <mergeCell ref="P44:P45"/>
    <mergeCell ref="J46:J47"/>
    <mergeCell ref="P46:P47"/>
    <mergeCell ref="J48:J49"/>
  </mergeCells>
  <phoneticPr fontId="5"/>
  <dataValidations count="1">
    <dataValidation type="list" allowBlank="1" showInputMessage="1" showErrorMessage="1" sqref="G8 N8:O8 I8 I10 N66:O66 S8 Q8 S10 Q10 S18 Q18 S66 Q66 S64 Q64 S60 Q60 S58 Q58 S56 Q56 S54 Q54 S52 Q52 S30 Q30 S28 Q28 S24 Q24 S22 Q22 S20 Q20 S16 Q16 Q14 N14:O14 Q62 G14 I14 Q26 Q50 S14 N26:O26 N50:O50 N62:O62 G26 I26 G50 I50 G62 I62 I16 I18 I28 I52 I54 I64 N12:O12 N16:O16 N18:O18 N20:O20 N22:O22 N24:O24 N28:O28 N30:O30 N52:O52 N54:O54 N56:O56 N58:O58 N60:O60 N64:O64 N10:O10 S12 Q12 S26 S50 S62 S36 Q36 S48 Q48 S46 Q46 S42 Q42 S40 Q40 S38 Q38 S34 Q34 Q32 N32:O32 G32 I32 Q44 S32 N44:O44 G44 I44 I34 I36 I46 N34:O34 N36:O36 N38:O38 N40:O40 N42:O42 N46:O46 N48:O48 S44" xr:uid="{00000000-0002-0000-0C00-000000000000}">
      <formula1>"□,■"</formula1>
    </dataValidation>
  </dataValidations>
  <pageMargins left="0.61" right="0.24" top="0.59" bottom="0.28999999999999998" header="0.3" footer="0.16"/>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AE855-B01D-40A7-8831-EE157EF1A2CE}">
  <sheetPr>
    <tabColor rgb="FFFFFF00"/>
  </sheetPr>
  <dimension ref="A1:U69"/>
  <sheetViews>
    <sheetView workbookViewId="0">
      <selection activeCell="X13" sqref="X13"/>
    </sheetView>
  </sheetViews>
  <sheetFormatPr defaultColWidth="9" defaultRowHeight="11.25" x14ac:dyDescent="0.15"/>
  <cols>
    <col min="1" max="1" width="3.125" style="76" customWidth="1"/>
    <col min="2" max="2" width="2.125" style="76" customWidth="1"/>
    <col min="3" max="3" width="3.125" style="76" customWidth="1"/>
    <col min="4" max="4" width="8.625" style="76" customWidth="1"/>
    <col min="5" max="5" width="5.875" style="76" customWidth="1"/>
    <col min="6" max="6" width="2.875" style="76" customWidth="1"/>
    <col min="7" max="7" width="2.625" style="76" customWidth="1"/>
    <col min="8" max="8" width="3" style="76" customWidth="1"/>
    <col min="9" max="9" width="2.625" style="77" customWidth="1"/>
    <col min="10" max="10" width="8.375" style="76" customWidth="1"/>
    <col min="11" max="14" width="2.625" style="76" customWidth="1"/>
    <col min="15" max="15" width="2.125" style="76" customWidth="1"/>
    <col min="16" max="16" width="12.125" style="78" customWidth="1"/>
    <col min="17" max="19" width="2.625" style="77" customWidth="1"/>
    <col min="20" max="21" width="10.625" style="77" customWidth="1"/>
    <col min="22" max="22" width="9" style="76" customWidth="1"/>
    <col min="23" max="16384" width="9" style="76"/>
  </cols>
  <sheetData>
    <row r="1" spans="1:21" s="69" customFormat="1" ht="21" customHeight="1" x14ac:dyDescent="0.15">
      <c r="A1" s="72" t="s">
        <v>853</v>
      </c>
      <c r="B1" s="72"/>
      <c r="C1" s="72"/>
      <c r="D1" s="72"/>
      <c r="E1" s="72"/>
      <c r="F1" s="72"/>
      <c r="G1" s="72"/>
      <c r="H1" s="72"/>
      <c r="I1" s="73"/>
      <c r="J1" s="72"/>
      <c r="K1" s="72"/>
      <c r="L1" s="72"/>
      <c r="M1" s="72"/>
      <c r="N1" s="72"/>
      <c r="O1" s="72"/>
      <c r="P1" s="74"/>
      <c r="Q1" s="70"/>
      <c r="R1" s="70"/>
      <c r="S1" s="70"/>
      <c r="T1" s="70"/>
      <c r="U1" s="75" t="s">
        <v>606</v>
      </c>
    </row>
    <row r="2" spans="1:21" s="69" customFormat="1" ht="15" customHeight="1" x14ac:dyDescent="0.15">
      <c r="A2" s="72"/>
      <c r="B2" s="72"/>
      <c r="C2" s="72"/>
      <c r="D2" s="72"/>
      <c r="E2" s="72"/>
      <c r="F2" s="72"/>
      <c r="G2" s="72"/>
      <c r="H2" s="72"/>
      <c r="I2" s="73"/>
      <c r="J2" s="72"/>
      <c r="K2" s="72"/>
      <c r="L2" s="72"/>
      <c r="M2" s="325" t="s">
        <v>607</v>
      </c>
      <c r="N2" s="325"/>
      <c r="O2" s="325"/>
      <c r="P2" s="325"/>
      <c r="Q2" s="325"/>
      <c r="R2" s="325"/>
      <c r="S2" s="325"/>
      <c r="T2" s="325"/>
      <c r="U2" s="325"/>
    </row>
    <row r="3" spans="1:21" s="69" customFormat="1" ht="15" customHeight="1" x14ac:dyDescent="0.15">
      <c r="A3" s="72"/>
      <c r="B3" s="72" t="s">
        <v>855</v>
      </c>
      <c r="C3" s="72"/>
      <c r="D3" s="72"/>
      <c r="E3" s="72"/>
      <c r="F3" s="72"/>
      <c r="G3" s="72"/>
      <c r="H3" s="72"/>
      <c r="I3" s="73"/>
      <c r="J3" s="72"/>
      <c r="K3" s="72"/>
      <c r="L3" s="72"/>
      <c r="M3" s="326" t="s">
        <v>608</v>
      </c>
      <c r="N3" s="326"/>
      <c r="O3" s="326"/>
      <c r="P3" s="326"/>
      <c r="Q3" s="326"/>
      <c r="R3" s="326"/>
      <c r="S3" s="326"/>
      <c r="T3" s="326"/>
      <c r="U3" s="326"/>
    </row>
    <row r="5" spans="1:21" s="79" customFormat="1" ht="13.5" customHeight="1" x14ac:dyDescent="0.15">
      <c r="A5" s="327"/>
      <c r="B5" s="484" t="s">
        <v>609</v>
      </c>
      <c r="C5" s="515"/>
      <c r="D5" s="485"/>
      <c r="E5" s="484" t="s">
        <v>610</v>
      </c>
      <c r="F5" s="485"/>
      <c r="G5" s="330" t="s">
        <v>611</v>
      </c>
      <c r="H5" s="330"/>
      <c r="I5" s="330"/>
      <c r="J5" s="330"/>
      <c r="K5" s="330"/>
      <c r="L5" s="330"/>
      <c r="M5" s="330"/>
      <c r="N5" s="330"/>
      <c r="O5" s="330"/>
      <c r="P5" s="332"/>
      <c r="Q5" s="333" t="s">
        <v>1110</v>
      </c>
      <c r="R5" s="333"/>
      <c r="S5" s="333"/>
      <c r="T5" s="333"/>
      <c r="U5" s="334"/>
    </row>
    <row r="6" spans="1:21" s="79" customFormat="1" ht="13.5" customHeight="1" x14ac:dyDescent="0.15">
      <c r="A6" s="328"/>
      <c r="B6" s="486"/>
      <c r="C6" s="516"/>
      <c r="D6" s="487"/>
      <c r="E6" s="486"/>
      <c r="F6" s="487"/>
      <c r="G6" s="335" t="s">
        <v>612</v>
      </c>
      <c r="H6" s="336"/>
      <c r="I6" s="315" t="s">
        <v>613</v>
      </c>
      <c r="J6" s="339"/>
      <c r="K6" s="320" t="s">
        <v>614</v>
      </c>
      <c r="L6" s="320"/>
      <c r="M6" s="320"/>
      <c r="N6" s="320"/>
      <c r="O6" s="315" t="s">
        <v>615</v>
      </c>
      <c r="P6" s="316"/>
      <c r="Q6" s="319" t="s">
        <v>616</v>
      </c>
      <c r="R6" s="320"/>
      <c r="S6" s="320"/>
      <c r="T6" s="320" t="s">
        <v>617</v>
      </c>
      <c r="U6" s="321"/>
    </row>
    <row r="7" spans="1:21" s="79" customFormat="1" ht="13.5" customHeight="1" thickBot="1" x14ac:dyDescent="0.2">
      <c r="A7" s="329"/>
      <c r="B7" s="317"/>
      <c r="C7" s="517"/>
      <c r="D7" s="340"/>
      <c r="E7" s="317"/>
      <c r="F7" s="340"/>
      <c r="G7" s="337"/>
      <c r="H7" s="338"/>
      <c r="I7" s="317"/>
      <c r="J7" s="340"/>
      <c r="K7" s="254">
        <v>1</v>
      </c>
      <c r="L7" s="254">
        <v>2</v>
      </c>
      <c r="M7" s="254">
        <v>3</v>
      </c>
      <c r="N7" s="254">
        <v>4</v>
      </c>
      <c r="O7" s="317"/>
      <c r="P7" s="318"/>
      <c r="Q7" s="81" t="s">
        <v>618</v>
      </c>
      <c r="R7" s="254" t="s">
        <v>619</v>
      </c>
      <c r="S7" s="254" t="s">
        <v>620</v>
      </c>
      <c r="T7" s="254" t="s">
        <v>621</v>
      </c>
      <c r="U7" s="82" t="s">
        <v>622</v>
      </c>
    </row>
    <row r="8" spans="1:21" s="77" customFormat="1" ht="12" customHeight="1" thickTop="1" x14ac:dyDescent="0.15">
      <c r="A8" s="376" t="s">
        <v>623</v>
      </c>
      <c r="B8" s="489" t="s">
        <v>624</v>
      </c>
      <c r="C8" s="523"/>
      <c r="D8" s="490"/>
      <c r="E8" s="489" t="s">
        <v>1040</v>
      </c>
      <c r="F8" s="512"/>
      <c r="G8" s="83" t="s">
        <v>625</v>
      </c>
      <c r="H8" s="103" t="s">
        <v>1061</v>
      </c>
      <c r="I8" s="83" t="s">
        <v>625</v>
      </c>
      <c r="J8" s="496" t="s">
        <v>890</v>
      </c>
      <c r="K8" s="255"/>
      <c r="L8" s="255"/>
      <c r="M8" s="255"/>
      <c r="N8" s="255" t="s">
        <v>625</v>
      </c>
      <c r="O8" s="162" t="s">
        <v>625</v>
      </c>
      <c r="P8" s="351" t="s">
        <v>626</v>
      </c>
      <c r="Q8" s="86" t="s">
        <v>625</v>
      </c>
      <c r="R8" s="255"/>
      <c r="S8" s="255" t="s">
        <v>625</v>
      </c>
      <c r="T8" s="342" t="s">
        <v>627</v>
      </c>
      <c r="U8" s="348" t="s">
        <v>627</v>
      </c>
    </row>
    <row r="9" spans="1:21" s="77" customFormat="1" ht="12" customHeight="1" x14ac:dyDescent="0.15">
      <c r="A9" s="322"/>
      <c r="B9" s="347"/>
      <c r="C9" s="310"/>
      <c r="D9" s="345"/>
      <c r="E9" s="473"/>
      <c r="F9" s="474"/>
      <c r="G9" s="95"/>
      <c r="H9" s="84"/>
      <c r="I9" s="95"/>
      <c r="J9" s="497"/>
      <c r="K9" s="257"/>
      <c r="L9" s="257"/>
      <c r="M9" s="257"/>
      <c r="N9" s="257"/>
      <c r="O9" s="163"/>
      <c r="P9" s="290"/>
      <c r="Q9" s="97"/>
      <c r="R9" s="257"/>
      <c r="S9" s="257"/>
      <c r="T9" s="292"/>
      <c r="U9" s="295"/>
    </row>
    <row r="10" spans="1:21" ht="12" customHeight="1" x14ac:dyDescent="0.15">
      <c r="A10" s="322"/>
      <c r="B10" s="347"/>
      <c r="C10" s="310"/>
      <c r="D10" s="345"/>
      <c r="E10" s="473"/>
      <c r="F10" s="474"/>
      <c r="G10" s="95"/>
      <c r="H10" s="84"/>
      <c r="I10" s="260" t="s">
        <v>625</v>
      </c>
      <c r="J10" s="497"/>
      <c r="K10" s="257"/>
      <c r="L10" s="257"/>
      <c r="M10" s="257"/>
      <c r="N10" s="260" t="s">
        <v>625</v>
      </c>
      <c r="O10" s="161" t="s">
        <v>625</v>
      </c>
      <c r="P10" s="290" t="s">
        <v>628</v>
      </c>
      <c r="Q10" s="97" t="s">
        <v>625</v>
      </c>
      <c r="R10" s="257"/>
      <c r="S10" s="260" t="s">
        <v>625</v>
      </c>
      <c r="T10" s="292"/>
      <c r="U10" s="295"/>
    </row>
    <row r="11" spans="1:21" ht="12" customHeight="1" x14ac:dyDescent="0.15">
      <c r="A11" s="322"/>
      <c r="B11" s="347"/>
      <c r="C11" s="310"/>
      <c r="D11" s="345"/>
      <c r="E11" s="473"/>
      <c r="F11" s="474"/>
      <c r="G11" s="95"/>
      <c r="H11" s="84"/>
      <c r="I11" s="95"/>
      <c r="J11" s="497"/>
      <c r="K11" s="257"/>
      <c r="L11" s="257"/>
      <c r="M11" s="257"/>
      <c r="N11" s="257"/>
      <c r="O11" s="163"/>
      <c r="P11" s="290"/>
      <c r="Q11" s="97"/>
      <c r="R11" s="257"/>
      <c r="S11" s="257"/>
      <c r="T11" s="292"/>
      <c r="U11" s="295"/>
    </row>
    <row r="12" spans="1:21" ht="12" customHeight="1" x14ac:dyDescent="0.15">
      <c r="A12" s="322"/>
      <c r="B12" s="260" t="s">
        <v>629</v>
      </c>
      <c r="C12" s="109"/>
      <c r="D12" s="109" t="s">
        <v>630</v>
      </c>
      <c r="E12" s="524"/>
      <c r="F12" s="525"/>
      <c r="G12" s="95"/>
      <c r="H12" s="84"/>
      <c r="I12" s="95"/>
      <c r="J12" s="497"/>
      <c r="K12" s="257"/>
      <c r="L12" s="257"/>
      <c r="M12" s="257"/>
      <c r="N12" s="260" t="s">
        <v>625</v>
      </c>
      <c r="O12" s="161" t="s">
        <v>625</v>
      </c>
      <c r="P12" s="290" t="s">
        <v>631</v>
      </c>
      <c r="Q12" s="97" t="s">
        <v>625</v>
      </c>
      <c r="R12" s="257"/>
      <c r="S12" s="260" t="s">
        <v>625</v>
      </c>
      <c r="T12" s="292"/>
      <c r="U12" s="295"/>
    </row>
    <row r="13" spans="1:21" ht="12" customHeight="1" x14ac:dyDescent="0.15">
      <c r="A13" s="322"/>
      <c r="B13" s="118"/>
      <c r="C13" s="109"/>
      <c r="D13" s="109"/>
      <c r="E13" s="526"/>
      <c r="F13" s="527"/>
      <c r="G13" s="87"/>
      <c r="H13" s="88"/>
      <c r="I13" s="87"/>
      <c r="J13" s="503"/>
      <c r="K13" s="256"/>
      <c r="L13" s="256"/>
      <c r="M13" s="256"/>
      <c r="N13" s="256"/>
      <c r="O13" s="165"/>
      <c r="P13" s="308"/>
      <c r="Q13" s="90"/>
      <c r="R13" s="256"/>
      <c r="S13" s="256"/>
      <c r="T13" s="305"/>
      <c r="U13" s="306"/>
    </row>
    <row r="14" spans="1:21" ht="12" customHeight="1" x14ac:dyDescent="0.15">
      <c r="A14" s="322"/>
      <c r="B14" s="118"/>
      <c r="C14" s="109"/>
      <c r="D14" s="109"/>
      <c r="E14" s="346" t="s">
        <v>1038</v>
      </c>
      <c r="F14" s="514" t="s">
        <v>632</v>
      </c>
      <c r="G14" s="91" t="s">
        <v>625</v>
      </c>
      <c r="H14" s="92" t="s">
        <v>1061</v>
      </c>
      <c r="I14" s="91" t="s">
        <v>625</v>
      </c>
      <c r="J14" s="513" t="s">
        <v>889</v>
      </c>
      <c r="K14" s="258"/>
      <c r="L14" s="258"/>
      <c r="M14" s="258"/>
      <c r="N14" s="258" t="s">
        <v>625</v>
      </c>
      <c r="O14" s="166" t="s">
        <v>625</v>
      </c>
      <c r="P14" s="304" t="s">
        <v>633</v>
      </c>
      <c r="Q14" s="94" t="s">
        <v>625</v>
      </c>
      <c r="R14" s="258"/>
      <c r="S14" s="258" t="s">
        <v>625</v>
      </c>
      <c r="T14" s="292" t="s">
        <v>627</v>
      </c>
      <c r="U14" s="295" t="s">
        <v>627</v>
      </c>
    </row>
    <row r="15" spans="1:21" ht="12" customHeight="1" x14ac:dyDescent="0.15">
      <c r="A15" s="322"/>
      <c r="B15" s="118"/>
      <c r="C15" s="109"/>
      <c r="D15" s="109"/>
      <c r="E15" s="347"/>
      <c r="F15" s="514"/>
      <c r="G15" s="95"/>
      <c r="H15" s="84"/>
      <c r="I15" s="95"/>
      <c r="J15" s="497"/>
      <c r="K15" s="257"/>
      <c r="L15" s="257"/>
      <c r="M15" s="257"/>
      <c r="N15" s="257"/>
      <c r="O15" s="163"/>
      <c r="P15" s="290"/>
      <c r="Q15" s="97"/>
      <c r="R15" s="257"/>
      <c r="S15" s="257"/>
      <c r="T15" s="292"/>
      <c r="U15" s="295"/>
    </row>
    <row r="16" spans="1:21" ht="12" customHeight="1" x14ac:dyDescent="0.15">
      <c r="A16" s="322"/>
      <c r="B16" s="118"/>
      <c r="C16" s="109"/>
      <c r="D16" s="109"/>
      <c r="E16" s="347"/>
      <c r="F16" s="514"/>
      <c r="G16" s="95"/>
      <c r="H16" s="84"/>
      <c r="I16" s="260" t="s">
        <v>625</v>
      </c>
      <c r="J16" s="497" t="s">
        <v>890</v>
      </c>
      <c r="K16" s="257"/>
      <c r="L16" s="257"/>
      <c r="M16" s="257"/>
      <c r="N16" s="260" t="s">
        <v>625</v>
      </c>
      <c r="O16" s="161" t="s">
        <v>625</v>
      </c>
      <c r="P16" s="290" t="s">
        <v>634</v>
      </c>
      <c r="Q16" s="97" t="s">
        <v>625</v>
      </c>
      <c r="R16" s="257"/>
      <c r="S16" s="260" t="s">
        <v>625</v>
      </c>
      <c r="T16" s="292"/>
      <c r="U16" s="295"/>
    </row>
    <row r="17" spans="1:21" ht="12" customHeight="1" x14ac:dyDescent="0.15">
      <c r="A17" s="322"/>
      <c r="B17" s="118"/>
      <c r="C17" s="109"/>
      <c r="D17" s="109"/>
      <c r="E17" s="347"/>
      <c r="F17" s="514"/>
      <c r="G17" s="95"/>
      <c r="H17" s="84"/>
      <c r="I17" s="95"/>
      <c r="J17" s="497"/>
      <c r="K17" s="257"/>
      <c r="L17" s="257"/>
      <c r="M17" s="257"/>
      <c r="N17" s="257"/>
      <c r="O17" s="163"/>
      <c r="P17" s="290"/>
      <c r="Q17" s="97"/>
      <c r="R17" s="257"/>
      <c r="S17" s="257"/>
      <c r="T17" s="292"/>
      <c r="U17" s="295"/>
    </row>
    <row r="18" spans="1:21" ht="12" customHeight="1" x14ac:dyDescent="0.15">
      <c r="A18" s="322"/>
      <c r="B18" s="118"/>
      <c r="C18" s="109"/>
      <c r="D18" s="109"/>
      <c r="E18" s="347"/>
      <c r="F18" s="514"/>
      <c r="G18" s="95"/>
      <c r="H18" s="84"/>
      <c r="I18" s="260" t="s">
        <v>625</v>
      </c>
      <c r="J18" s="497"/>
      <c r="K18" s="257"/>
      <c r="L18" s="257"/>
      <c r="M18" s="257"/>
      <c r="N18" s="260" t="s">
        <v>625</v>
      </c>
      <c r="O18" s="161" t="s">
        <v>625</v>
      </c>
      <c r="P18" s="290" t="s">
        <v>635</v>
      </c>
      <c r="Q18" s="97" t="s">
        <v>625</v>
      </c>
      <c r="R18" s="257"/>
      <c r="S18" s="260" t="s">
        <v>625</v>
      </c>
      <c r="T18" s="292"/>
      <c r="U18" s="295"/>
    </row>
    <row r="19" spans="1:21" ht="12" customHeight="1" x14ac:dyDescent="0.15">
      <c r="A19" s="322"/>
      <c r="B19" s="118"/>
      <c r="C19" s="109"/>
      <c r="D19" s="109"/>
      <c r="E19" s="347"/>
      <c r="F19" s="514"/>
      <c r="G19" s="95"/>
      <c r="H19" s="84"/>
      <c r="I19" s="95"/>
      <c r="J19" s="497"/>
      <c r="K19" s="257"/>
      <c r="L19" s="257"/>
      <c r="M19" s="257"/>
      <c r="N19" s="257"/>
      <c r="O19" s="163"/>
      <c r="P19" s="290"/>
      <c r="Q19" s="97"/>
      <c r="R19" s="257"/>
      <c r="S19" s="257"/>
      <c r="T19" s="292"/>
      <c r="U19" s="295"/>
    </row>
    <row r="20" spans="1:21" ht="12" customHeight="1" x14ac:dyDescent="0.15">
      <c r="A20" s="322"/>
      <c r="B20" s="118"/>
      <c r="C20" s="109"/>
      <c r="D20" s="109"/>
      <c r="E20" s="347"/>
      <c r="F20" s="514"/>
      <c r="G20" s="95"/>
      <c r="H20" s="84"/>
      <c r="I20" s="95"/>
      <c r="J20" s="497"/>
      <c r="K20" s="257"/>
      <c r="L20" s="257"/>
      <c r="M20" s="257"/>
      <c r="N20" s="260" t="s">
        <v>625</v>
      </c>
      <c r="O20" s="161" t="s">
        <v>625</v>
      </c>
      <c r="P20" s="290" t="s">
        <v>626</v>
      </c>
      <c r="Q20" s="97" t="s">
        <v>625</v>
      </c>
      <c r="R20" s="257"/>
      <c r="S20" s="260" t="s">
        <v>625</v>
      </c>
      <c r="T20" s="292"/>
      <c r="U20" s="295"/>
    </row>
    <row r="21" spans="1:21" ht="12" customHeight="1" x14ac:dyDescent="0.15">
      <c r="A21" s="322"/>
      <c r="B21" s="118"/>
      <c r="C21" s="109"/>
      <c r="D21" s="109"/>
      <c r="E21" s="347"/>
      <c r="F21" s="514"/>
      <c r="G21" s="95"/>
      <c r="H21" s="84"/>
      <c r="I21" s="95"/>
      <c r="J21" s="497"/>
      <c r="K21" s="257"/>
      <c r="L21" s="257"/>
      <c r="M21" s="257"/>
      <c r="N21" s="257"/>
      <c r="O21" s="163"/>
      <c r="P21" s="290"/>
      <c r="Q21" s="97"/>
      <c r="R21" s="257"/>
      <c r="S21" s="257"/>
      <c r="T21" s="292"/>
      <c r="U21" s="295"/>
    </row>
    <row r="22" spans="1:21" ht="12" customHeight="1" x14ac:dyDescent="0.15">
      <c r="A22" s="322"/>
      <c r="B22" s="118"/>
      <c r="C22" s="109"/>
      <c r="D22" s="109"/>
      <c r="E22" s="347"/>
      <c r="F22" s="514"/>
      <c r="G22" s="95"/>
      <c r="H22" s="84"/>
      <c r="I22" s="95"/>
      <c r="J22" s="497"/>
      <c r="K22" s="257"/>
      <c r="L22" s="257"/>
      <c r="M22" s="257"/>
      <c r="N22" s="260" t="s">
        <v>625</v>
      </c>
      <c r="O22" s="161" t="s">
        <v>625</v>
      </c>
      <c r="P22" s="290" t="s">
        <v>628</v>
      </c>
      <c r="Q22" s="97" t="s">
        <v>625</v>
      </c>
      <c r="R22" s="257"/>
      <c r="S22" s="260" t="s">
        <v>625</v>
      </c>
      <c r="T22" s="292"/>
      <c r="U22" s="295"/>
    </row>
    <row r="23" spans="1:21" ht="12" customHeight="1" x14ac:dyDescent="0.15">
      <c r="A23" s="322"/>
      <c r="B23" s="118"/>
      <c r="C23" s="109"/>
      <c r="D23" s="109"/>
      <c r="E23" s="347"/>
      <c r="F23" s="514"/>
      <c r="G23" s="95"/>
      <c r="H23" s="84"/>
      <c r="I23" s="95"/>
      <c r="J23" s="497"/>
      <c r="K23" s="257"/>
      <c r="L23" s="257"/>
      <c r="M23" s="257"/>
      <c r="N23" s="257"/>
      <c r="O23" s="163"/>
      <c r="P23" s="290"/>
      <c r="Q23" s="97"/>
      <c r="R23" s="257"/>
      <c r="S23" s="257"/>
      <c r="T23" s="292"/>
      <c r="U23" s="295"/>
    </row>
    <row r="24" spans="1:21" ht="12" customHeight="1" x14ac:dyDescent="0.15">
      <c r="A24" s="322"/>
      <c r="B24" s="118"/>
      <c r="C24" s="109"/>
      <c r="D24" s="109"/>
      <c r="E24" s="347"/>
      <c r="F24" s="514"/>
      <c r="G24" s="95"/>
      <c r="H24" s="84"/>
      <c r="I24" s="95"/>
      <c r="J24" s="497"/>
      <c r="K24" s="257"/>
      <c r="L24" s="257"/>
      <c r="M24" s="257"/>
      <c r="N24" s="260" t="s">
        <v>625</v>
      </c>
      <c r="O24" s="161" t="s">
        <v>625</v>
      </c>
      <c r="P24" s="290" t="s">
        <v>631</v>
      </c>
      <c r="Q24" s="97" t="s">
        <v>625</v>
      </c>
      <c r="R24" s="257"/>
      <c r="S24" s="260" t="s">
        <v>625</v>
      </c>
      <c r="T24" s="292"/>
      <c r="U24" s="295"/>
    </row>
    <row r="25" spans="1:21" ht="12" customHeight="1" x14ac:dyDescent="0.15">
      <c r="A25" s="322"/>
      <c r="B25" s="118"/>
      <c r="C25" s="109"/>
      <c r="D25" s="109"/>
      <c r="E25" s="347"/>
      <c r="F25" s="514"/>
      <c r="G25" s="87"/>
      <c r="H25" s="88"/>
      <c r="I25" s="87"/>
      <c r="J25" s="503"/>
      <c r="K25" s="256"/>
      <c r="L25" s="256"/>
      <c r="M25" s="256"/>
      <c r="N25" s="256"/>
      <c r="O25" s="165"/>
      <c r="P25" s="308"/>
      <c r="Q25" s="90"/>
      <c r="R25" s="256"/>
      <c r="S25" s="256"/>
      <c r="T25" s="292"/>
      <c r="U25" s="295"/>
    </row>
    <row r="26" spans="1:21" ht="12" customHeight="1" x14ac:dyDescent="0.15">
      <c r="A26" s="322"/>
      <c r="B26" s="118"/>
      <c r="C26" s="109"/>
      <c r="D26" s="109"/>
      <c r="E26" s="347"/>
      <c r="F26" s="514" t="s">
        <v>636</v>
      </c>
      <c r="G26" s="91" t="s">
        <v>625</v>
      </c>
      <c r="H26" s="92" t="s">
        <v>1061</v>
      </c>
      <c r="I26" s="91" t="s">
        <v>625</v>
      </c>
      <c r="J26" s="513" t="s">
        <v>889</v>
      </c>
      <c r="K26" s="258"/>
      <c r="L26" s="258"/>
      <c r="M26" s="258"/>
      <c r="N26" s="258" t="s">
        <v>625</v>
      </c>
      <c r="O26" s="166" t="s">
        <v>625</v>
      </c>
      <c r="P26" s="397" t="s">
        <v>633</v>
      </c>
      <c r="Q26" s="94" t="s">
        <v>625</v>
      </c>
      <c r="R26" s="258"/>
      <c r="S26" s="258" t="s">
        <v>625</v>
      </c>
      <c r="T26" s="292"/>
      <c r="U26" s="295"/>
    </row>
    <row r="27" spans="1:21" ht="12" customHeight="1" x14ac:dyDescent="0.15">
      <c r="A27" s="322"/>
      <c r="B27" s="118"/>
      <c r="C27" s="109"/>
      <c r="D27" s="109"/>
      <c r="E27" s="347"/>
      <c r="F27" s="514"/>
      <c r="G27" s="95"/>
      <c r="H27" s="84"/>
      <c r="I27" s="95"/>
      <c r="J27" s="497"/>
      <c r="K27" s="257"/>
      <c r="L27" s="257"/>
      <c r="M27" s="257"/>
      <c r="N27" s="257"/>
      <c r="O27" s="163"/>
      <c r="P27" s="398"/>
      <c r="Q27" s="97"/>
      <c r="R27" s="257"/>
      <c r="S27" s="257"/>
      <c r="T27" s="292"/>
      <c r="U27" s="295"/>
    </row>
    <row r="28" spans="1:21" ht="12" customHeight="1" x14ac:dyDescent="0.15">
      <c r="A28" s="322"/>
      <c r="B28" s="118"/>
      <c r="C28" s="109"/>
      <c r="D28" s="109"/>
      <c r="E28" s="347"/>
      <c r="F28" s="514"/>
      <c r="G28" s="95"/>
      <c r="H28" s="84"/>
      <c r="I28" s="260" t="s">
        <v>625</v>
      </c>
      <c r="J28" s="497" t="s">
        <v>890</v>
      </c>
      <c r="K28" s="257"/>
      <c r="L28" s="257"/>
      <c r="M28" s="257"/>
      <c r="N28" s="260" t="s">
        <v>625</v>
      </c>
      <c r="O28" s="161" t="s">
        <v>625</v>
      </c>
      <c r="P28" s="399" t="s">
        <v>635</v>
      </c>
      <c r="Q28" s="97" t="s">
        <v>625</v>
      </c>
      <c r="R28" s="257"/>
      <c r="S28" s="260" t="s">
        <v>625</v>
      </c>
      <c r="T28" s="292"/>
      <c r="U28" s="295"/>
    </row>
    <row r="29" spans="1:21" ht="12" customHeight="1" x14ac:dyDescent="0.15">
      <c r="A29" s="322"/>
      <c r="B29" s="118"/>
      <c r="C29" s="109"/>
      <c r="D29" s="109"/>
      <c r="E29" s="347"/>
      <c r="F29" s="514"/>
      <c r="G29" s="95"/>
      <c r="H29" s="84"/>
      <c r="I29" s="95"/>
      <c r="J29" s="497"/>
      <c r="K29" s="257"/>
      <c r="L29" s="257"/>
      <c r="M29" s="257"/>
      <c r="N29" s="257"/>
      <c r="O29" s="163"/>
      <c r="P29" s="398"/>
      <c r="Q29" s="97"/>
      <c r="R29" s="257"/>
      <c r="S29" s="257"/>
      <c r="T29" s="292"/>
      <c r="U29" s="295"/>
    </row>
    <row r="30" spans="1:21" ht="12" customHeight="1" x14ac:dyDescent="0.15">
      <c r="A30" s="322"/>
      <c r="B30" s="118"/>
      <c r="C30" s="109"/>
      <c r="D30" s="109"/>
      <c r="E30" s="347"/>
      <c r="F30" s="514"/>
      <c r="G30" s="95"/>
      <c r="H30" s="84"/>
      <c r="I30" s="95"/>
      <c r="J30" s="497"/>
      <c r="K30" s="257"/>
      <c r="L30" s="257"/>
      <c r="M30" s="257"/>
      <c r="N30" s="260" t="s">
        <v>625</v>
      </c>
      <c r="O30" s="161" t="s">
        <v>625</v>
      </c>
      <c r="P30" s="290" t="s">
        <v>631</v>
      </c>
      <c r="Q30" s="97" t="s">
        <v>625</v>
      </c>
      <c r="R30" s="257"/>
      <c r="S30" s="260" t="s">
        <v>625</v>
      </c>
      <c r="T30" s="292"/>
      <c r="U30" s="295"/>
    </row>
    <row r="31" spans="1:21" ht="12" customHeight="1" x14ac:dyDescent="0.15">
      <c r="A31" s="322"/>
      <c r="B31" s="118"/>
      <c r="C31" s="109"/>
      <c r="D31" s="109"/>
      <c r="E31" s="375"/>
      <c r="F31" s="514"/>
      <c r="G31" s="87"/>
      <c r="H31" s="88"/>
      <c r="I31" s="87"/>
      <c r="J31" s="503"/>
      <c r="K31" s="256"/>
      <c r="L31" s="256"/>
      <c r="M31" s="256"/>
      <c r="N31" s="256"/>
      <c r="O31" s="165"/>
      <c r="P31" s="308"/>
      <c r="Q31" s="90"/>
      <c r="R31" s="256"/>
      <c r="S31" s="256"/>
      <c r="T31" s="305"/>
      <c r="U31" s="306"/>
    </row>
    <row r="32" spans="1:21" ht="12" customHeight="1" x14ac:dyDescent="0.15">
      <c r="A32" s="322"/>
      <c r="B32" s="118"/>
      <c r="C32" s="109"/>
      <c r="D32" s="109"/>
      <c r="E32" s="346" t="s">
        <v>1039</v>
      </c>
      <c r="F32" s="514" t="s">
        <v>632</v>
      </c>
      <c r="G32" s="91" t="s">
        <v>625</v>
      </c>
      <c r="H32" s="92" t="s">
        <v>1061</v>
      </c>
      <c r="I32" s="91" t="s">
        <v>625</v>
      </c>
      <c r="J32" s="513" t="s">
        <v>889</v>
      </c>
      <c r="K32" s="258"/>
      <c r="L32" s="258"/>
      <c r="M32" s="258"/>
      <c r="N32" s="258" t="s">
        <v>625</v>
      </c>
      <c r="O32" s="166" t="s">
        <v>625</v>
      </c>
      <c r="P32" s="304" t="s">
        <v>633</v>
      </c>
      <c r="Q32" s="94" t="s">
        <v>625</v>
      </c>
      <c r="R32" s="258"/>
      <c r="S32" s="258" t="s">
        <v>625</v>
      </c>
      <c r="T32" s="292" t="s">
        <v>627</v>
      </c>
      <c r="U32" s="295" t="s">
        <v>627</v>
      </c>
    </row>
    <row r="33" spans="1:21" ht="12" customHeight="1" x14ac:dyDescent="0.15">
      <c r="A33" s="322"/>
      <c r="B33" s="118"/>
      <c r="C33" s="109"/>
      <c r="D33" s="109"/>
      <c r="E33" s="347"/>
      <c r="F33" s="514"/>
      <c r="G33" s="95"/>
      <c r="H33" s="84"/>
      <c r="I33" s="95"/>
      <c r="J33" s="497"/>
      <c r="K33" s="257"/>
      <c r="L33" s="257"/>
      <c r="M33" s="257"/>
      <c r="N33" s="257"/>
      <c r="O33" s="163"/>
      <c r="P33" s="290"/>
      <c r="Q33" s="97"/>
      <c r="R33" s="257"/>
      <c r="S33" s="257"/>
      <c r="T33" s="292"/>
      <c r="U33" s="295"/>
    </row>
    <row r="34" spans="1:21" ht="12" customHeight="1" x14ac:dyDescent="0.15">
      <c r="A34" s="322"/>
      <c r="B34" s="118"/>
      <c r="C34" s="109"/>
      <c r="D34" s="109"/>
      <c r="E34" s="347"/>
      <c r="F34" s="514"/>
      <c r="G34" s="95"/>
      <c r="H34" s="84"/>
      <c r="I34" s="260" t="s">
        <v>625</v>
      </c>
      <c r="J34" s="497" t="s">
        <v>890</v>
      </c>
      <c r="K34" s="257"/>
      <c r="L34" s="257"/>
      <c r="M34" s="257"/>
      <c r="N34" s="260" t="s">
        <v>625</v>
      </c>
      <c r="O34" s="161" t="s">
        <v>625</v>
      </c>
      <c r="P34" s="290" t="s">
        <v>634</v>
      </c>
      <c r="Q34" s="97" t="s">
        <v>625</v>
      </c>
      <c r="R34" s="257"/>
      <c r="S34" s="260" t="s">
        <v>625</v>
      </c>
      <c r="T34" s="292"/>
      <c r="U34" s="295"/>
    </row>
    <row r="35" spans="1:21" ht="12" customHeight="1" x14ac:dyDescent="0.15">
      <c r="A35" s="322"/>
      <c r="B35" s="118"/>
      <c r="C35" s="109"/>
      <c r="D35" s="109"/>
      <c r="E35" s="347"/>
      <c r="F35" s="514"/>
      <c r="G35" s="95"/>
      <c r="H35" s="84"/>
      <c r="I35" s="95"/>
      <c r="J35" s="497"/>
      <c r="K35" s="257"/>
      <c r="L35" s="257"/>
      <c r="M35" s="257"/>
      <c r="N35" s="257"/>
      <c r="O35" s="163"/>
      <c r="P35" s="290"/>
      <c r="Q35" s="97"/>
      <c r="R35" s="257"/>
      <c r="S35" s="257"/>
      <c r="T35" s="292"/>
      <c r="U35" s="295"/>
    </row>
    <row r="36" spans="1:21" ht="12" customHeight="1" x14ac:dyDescent="0.15">
      <c r="A36" s="322"/>
      <c r="B36" s="118"/>
      <c r="C36" s="109"/>
      <c r="D36" s="109"/>
      <c r="E36" s="347"/>
      <c r="F36" s="514"/>
      <c r="G36" s="95"/>
      <c r="H36" s="84"/>
      <c r="I36" s="260" t="s">
        <v>625</v>
      </c>
      <c r="J36" s="497"/>
      <c r="K36" s="257"/>
      <c r="L36" s="257"/>
      <c r="M36" s="257"/>
      <c r="N36" s="260" t="s">
        <v>625</v>
      </c>
      <c r="O36" s="161" t="s">
        <v>625</v>
      </c>
      <c r="P36" s="290" t="s">
        <v>635</v>
      </c>
      <c r="Q36" s="97" t="s">
        <v>625</v>
      </c>
      <c r="R36" s="257"/>
      <c r="S36" s="260" t="s">
        <v>625</v>
      </c>
      <c r="T36" s="292"/>
      <c r="U36" s="295"/>
    </row>
    <row r="37" spans="1:21" ht="12" customHeight="1" x14ac:dyDescent="0.15">
      <c r="A37" s="322"/>
      <c r="B37" s="118"/>
      <c r="C37" s="109"/>
      <c r="D37" s="109"/>
      <c r="E37" s="347"/>
      <c r="F37" s="514"/>
      <c r="G37" s="95"/>
      <c r="H37" s="84"/>
      <c r="I37" s="95"/>
      <c r="J37" s="497"/>
      <c r="K37" s="257"/>
      <c r="L37" s="257"/>
      <c r="M37" s="257"/>
      <c r="N37" s="257"/>
      <c r="O37" s="163"/>
      <c r="P37" s="290"/>
      <c r="Q37" s="97"/>
      <c r="R37" s="257"/>
      <c r="S37" s="257"/>
      <c r="T37" s="292"/>
      <c r="U37" s="295"/>
    </row>
    <row r="38" spans="1:21" ht="12" customHeight="1" x14ac:dyDescent="0.15">
      <c r="A38" s="322"/>
      <c r="B38" s="118"/>
      <c r="C38" s="109"/>
      <c r="D38" s="109"/>
      <c r="E38" s="347"/>
      <c r="F38" s="514"/>
      <c r="G38" s="95"/>
      <c r="H38" s="84"/>
      <c r="I38" s="95"/>
      <c r="J38" s="497"/>
      <c r="K38" s="257"/>
      <c r="L38" s="257"/>
      <c r="M38" s="257"/>
      <c r="N38" s="260" t="s">
        <v>625</v>
      </c>
      <c r="O38" s="161" t="s">
        <v>625</v>
      </c>
      <c r="P38" s="290" t="s">
        <v>626</v>
      </c>
      <c r="Q38" s="97" t="s">
        <v>625</v>
      </c>
      <c r="R38" s="257"/>
      <c r="S38" s="260" t="s">
        <v>625</v>
      </c>
      <c r="T38" s="292"/>
      <c r="U38" s="295"/>
    </row>
    <row r="39" spans="1:21" ht="12" customHeight="1" x14ac:dyDescent="0.15">
      <c r="A39" s="322"/>
      <c r="B39" s="118"/>
      <c r="C39" s="109"/>
      <c r="D39" s="109"/>
      <c r="E39" s="347"/>
      <c r="F39" s="514"/>
      <c r="G39" s="95"/>
      <c r="H39" s="84"/>
      <c r="I39" s="95"/>
      <c r="J39" s="497"/>
      <c r="K39" s="257"/>
      <c r="L39" s="257"/>
      <c r="M39" s="257"/>
      <c r="N39" s="257"/>
      <c r="O39" s="163"/>
      <c r="P39" s="290"/>
      <c r="Q39" s="97"/>
      <c r="R39" s="257"/>
      <c r="S39" s="257"/>
      <c r="T39" s="292"/>
      <c r="U39" s="295"/>
    </row>
    <row r="40" spans="1:21" ht="12" customHeight="1" x14ac:dyDescent="0.15">
      <c r="A40" s="322"/>
      <c r="B40" s="118"/>
      <c r="C40" s="109"/>
      <c r="D40" s="109"/>
      <c r="E40" s="347"/>
      <c r="F40" s="514"/>
      <c r="G40" s="95"/>
      <c r="H40" s="84"/>
      <c r="I40" s="95"/>
      <c r="J40" s="497"/>
      <c r="K40" s="257"/>
      <c r="L40" s="257"/>
      <c r="M40" s="257"/>
      <c r="N40" s="260" t="s">
        <v>625</v>
      </c>
      <c r="O40" s="161" t="s">
        <v>625</v>
      </c>
      <c r="P40" s="290" t="s">
        <v>628</v>
      </c>
      <c r="Q40" s="97" t="s">
        <v>625</v>
      </c>
      <c r="R40" s="257"/>
      <c r="S40" s="260" t="s">
        <v>625</v>
      </c>
      <c r="T40" s="292"/>
      <c r="U40" s="295"/>
    </row>
    <row r="41" spans="1:21" ht="12" customHeight="1" x14ac:dyDescent="0.15">
      <c r="A41" s="322"/>
      <c r="B41" s="118"/>
      <c r="C41" s="109"/>
      <c r="D41" s="109"/>
      <c r="E41" s="347"/>
      <c r="F41" s="514"/>
      <c r="G41" s="95"/>
      <c r="H41" s="84"/>
      <c r="I41" s="95"/>
      <c r="J41" s="497"/>
      <c r="K41" s="257"/>
      <c r="L41" s="257"/>
      <c r="M41" s="257"/>
      <c r="N41" s="257"/>
      <c r="O41" s="163"/>
      <c r="P41" s="290"/>
      <c r="Q41" s="97"/>
      <c r="R41" s="257"/>
      <c r="S41" s="257"/>
      <c r="T41" s="292"/>
      <c r="U41" s="295"/>
    </row>
    <row r="42" spans="1:21" ht="12" customHeight="1" x14ac:dyDescent="0.15">
      <c r="A42" s="322"/>
      <c r="B42" s="118"/>
      <c r="C42" s="109"/>
      <c r="D42" s="109"/>
      <c r="E42" s="347"/>
      <c r="F42" s="514"/>
      <c r="G42" s="95"/>
      <c r="H42" s="84"/>
      <c r="I42" s="95"/>
      <c r="J42" s="497"/>
      <c r="K42" s="257"/>
      <c r="L42" s="257"/>
      <c r="M42" s="257"/>
      <c r="N42" s="260" t="s">
        <v>625</v>
      </c>
      <c r="O42" s="161" t="s">
        <v>625</v>
      </c>
      <c r="P42" s="290" t="s">
        <v>631</v>
      </c>
      <c r="Q42" s="97" t="s">
        <v>625</v>
      </c>
      <c r="R42" s="257"/>
      <c r="S42" s="260" t="s">
        <v>625</v>
      </c>
      <c r="T42" s="292"/>
      <c r="U42" s="295"/>
    </row>
    <row r="43" spans="1:21" ht="12" customHeight="1" x14ac:dyDescent="0.15">
      <c r="A43" s="322"/>
      <c r="B43" s="118"/>
      <c r="C43" s="109"/>
      <c r="D43" s="109"/>
      <c r="E43" s="347"/>
      <c r="F43" s="514"/>
      <c r="G43" s="87"/>
      <c r="H43" s="88"/>
      <c r="I43" s="87"/>
      <c r="J43" s="503"/>
      <c r="K43" s="256"/>
      <c r="L43" s="256"/>
      <c r="M43" s="256"/>
      <c r="N43" s="256"/>
      <c r="O43" s="165"/>
      <c r="P43" s="308"/>
      <c r="Q43" s="90"/>
      <c r="R43" s="256"/>
      <c r="S43" s="256"/>
      <c r="T43" s="292"/>
      <c r="U43" s="295"/>
    </row>
    <row r="44" spans="1:21" ht="12" customHeight="1" x14ac:dyDescent="0.15">
      <c r="A44" s="322"/>
      <c r="B44" s="118"/>
      <c r="C44" s="109"/>
      <c r="D44" s="109"/>
      <c r="E44" s="347"/>
      <c r="F44" s="514" t="s">
        <v>636</v>
      </c>
      <c r="G44" s="91" t="s">
        <v>625</v>
      </c>
      <c r="H44" s="92" t="s">
        <v>1061</v>
      </c>
      <c r="I44" s="91" t="s">
        <v>625</v>
      </c>
      <c r="J44" s="513" t="s">
        <v>889</v>
      </c>
      <c r="K44" s="258"/>
      <c r="L44" s="258"/>
      <c r="M44" s="258"/>
      <c r="N44" s="258" t="s">
        <v>625</v>
      </c>
      <c r="O44" s="166" t="s">
        <v>625</v>
      </c>
      <c r="P44" s="397" t="s">
        <v>633</v>
      </c>
      <c r="Q44" s="94" t="s">
        <v>625</v>
      </c>
      <c r="R44" s="258"/>
      <c r="S44" s="258" t="s">
        <v>625</v>
      </c>
      <c r="T44" s="292"/>
      <c r="U44" s="295"/>
    </row>
    <row r="45" spans="1:21" ht="12" customHeight="1" x14ac:dyDescent="0.15">
      <c r="A45" s="322"/>
      <c r="B45" s="118"/>
      <c r="C45" s="109"/>
      <c r="D45" s="109"/>
      <c r="E45" s="347"/>
      <c r="F45" s="514"/>
      <c r="G45" s="95"/>
      <c r="H45" s="84"/>
      <c r="I45" s="95"/>
      <c r="J45" s="497"/>
      <c r="K45" s="257"/>
      <c r="L45" s="257"/>
      <c r="M45" s="257"/>
      <c r="N45" s="257"/>
      <c r="O45" s="163"/>
      <c r="P45" s="398"/>
      <c r="Q45" s="97"/>
      <c r="R45" s="257"/>
      <c r="S45" s="257"/>
      <c r="T45" s="292"/>
      <c r="U45" s="295"/>
    </row>
    <row r="46" spans="1:21" ht="12" customHeight="1" x14ac:dyDescent="0.15">
      <c r="A46" s="322"/>
      <c r="B46" s="118"/>
      <c r="C46" s="109"/>
      <c r="D46" s="109"/>
      <c r="E46" s="347"/>
      <c r="F46" s="514"/>
      <c r="G46" s="95"/>
      <c r="H46" s="84"/>
      <c r="I46" s="260" t="s">
        <v>625</v>
      </c>
      <c r="J46" s="497" t="s">
        <v>890</v>
      </c>
      <c r="K46" s="257"/>
      <c r="L46" s="257"/>
      <c r="M46" s="257"/>
      <c r="N46" s="260" t="s">
        <v>625</v>
      </c>
      <c r="O46" s="161" t="s">
        <v>625</v>
      </c>
      <c r="P46" s="399" t="s">
        <v>635</v>
      </c>
      <c r="Q46" s="97" t="s">
        <v>625</v>
      </c>
      <c r="R46" s="257"/>
      <c r="S46" s="260" t="s">
        <v>625</v>
      </c>
      <c r="T46" s="292"/>
      <c r="U46" s="295"/>
    </row>
    <row r="47" spans="1:21" ht="12" customHeight="1" x14ac:dyDescent="0.15">
      <c r="A47" s="322"/>
      <c r="B47" s="118"/>
      <c r="C47" s="109"/>
      <c r="D47" s="109"/>
      <c r="E47" s="347"/>
      <c r="F47" s="514"/>
      <c r="G47" s="95"/>
      <c r="H47" s="84"/>
      <c r="I47" s="95"/>
      <c r="J47" s="497"/>
      <c r="K47" s="257"/>
      <c r="L47" s="257"/>
      <c r="M47" s="257"/>
      <c r="N47" s="257"/>
      <c r="O47" s="163"/>
      <c r="P47" s="398"/>
      <c r="Q47" s="97"/>
      <c r="R47" s="257"/>
      <c r="S47" s="257"/>
      <c r="T47" s="292"/>
      <c r="U47" s="295"/>
    </row>
    <row r="48" spans="1:21" ht="12" customHeight="1" x14ac:dyDescent="0.15">
      <c r="A48" s="322"/>
      <c r="B48" s="118"/>
      <c r="C48" s="109"/>
      <c r="D48" s="109"/>
      <c r="E48" s="347"/>
      <c r="F48" s="514"/>
      <c r="G48" s="95"/>
      <c r="H48" s="84"/>
      <c r="I48" s="95"/>
      <c r="J48" s="497"/>
      <c r="K48" s="257"/>
      <c r="L48" s="257"/>
      <c r="M48" s="257"/>
      <c r="N48" s="260" t="s">
        <v>625</v>
      </c>
      <c r="O48" s="161" t="s">
        <v>625</v>
      </c>
      <c r="P48" s="290" t="s">
        <v>631</v>
      </c>
      <c r="Q48" s="97" t="s">
        <v>625</v>
      </c>
      <c r="R48" s="257"/>
      <c r="S48" s="260" t="s">
        <v>625</v>
      </c>
      <c r="T48" s="292"/>
      <c r="U48" s="295"/>
    </row>
    <row r="49" spans="1:21" ht="12" customHeight="1" x14ac:dyDescent="0.15">
      <c r="A49" s="322"/>
      <c r="B49" s="118"/>
      <c r="C49" s="109"/>
      <c r="D49" s="109"/>
      <c r="E49" s="375"/>
      <c r="F49" s="514"/>
      <c r="G49" s="87"/>
      <c r="H49" s="88"/>
      <c r="I49" s="87"/>
      <c r="J49" s="503"/>
      <c r="K49" s="256"/>
      <c r="L49" s="256"/>
      <c r="M49" s="256"/>
      <c r="N49" s="256"/>
      <c r="O49" s="165"/>
      <c r="P49" s="308"/>
      <c r="Q49" s="90"/>
      <c r="R49" s="256"/>
      <c r="S49" s="256"/>
      <c r="T49" s="305"/>
      <c r="U49" s="306"/>
    </row>
    <row r="50" spans="1:21" ht="12" customHeight="1" x14ac:dyDescent="0.15">
      <c r="A50" s="322"/>
      <c r="B50" s="118"/>
      <c r="C50" s="109"/>
      <c r="D50" s="109"/>
      <c r="E50" s="346" t="s">
        <v>1041</v>
      </c>
      <c r="F50" s="514" t="s">
        <v>632</v>
      </c>
      <c r="G50" s="91" t="s">
        <v>625</v>
      </c>
      <c r="H50" s="92" t="s">
        <v>1061</v>
      </c>
      <c r="I50" s="91" t="s">
        <v>625</v>
      </c>
      <c r="J50" s="513" t="s">
        <v>889</v>
      </c>
      <c r="K50" s="258"/>
      <c r="L50" s="258"/>
      <c r="M50" s="258"/>
      <c r="N50" s="258" t="s">
        <v>625</v>
      </c>
      <c r="O50" s="166" t="s">
        <v>625</v>
      </c>
      <c r="P50" s="304" t="s">
        <v>633</v>
      </c>
      <c r="Q50" s="94" t="s">
        <v>625</v>
      </c>
      <c r="R50" s="258"/>
      <c r="S50" s="258" t="s">
        <v>625</v>
      </c>
      <c r="T50" s="292" t="s">
        <v>627</v>
      </c>
      <c r="U50" s="295" t="s">
        <v>627</v>
      </c>
    </row>
    <row r="51" spans="1:21" ht="12" customHeight="1" x14ac:dyDescent="0.15">
      <c r="A51" s="322"/>
      <c r="B51" s="118"/>
      <c r="C51" s="109"/>
      <c r="D51" s="109"/>
      <c r="E51" s="347"/>
      <c r="F51" s="514"/>
      <c r="G51" s="95"/>
      <c r="H51" s="84"/>
      <c r="I51" s="95"/>
      <c r="J51" s="497"/>
      <c r="K51" s="257"/>
      <c r="L51" s="257"/>
      <c r="M51" s="257"/>
      <c r="N51" s="257"/>
      <c r="O51" s="163"/>
      <c r="P51" s="290"/>
      <c r="Q51" s="97"/>
      <c r="R51" s="257"/>
      <c r="S51" s="257"/>
      <c r="T51" s="292"/>
      <c r="U51" s="295"/>
    </row>
    <row r="52" spans="1:21" ht="12" customHeight="1" x14ac:dyDescent="0.15">
      <c r="A52" s="322"/>
      <c r="B52" s="118"/>
      <c r="C52" s="109"/>
      <c r="D52" s="109"/>
      <c r="E52" s="347"/>
      <c r="F52" s="514"/>
      <c r="G52" s="95"/>
      <c r="H52" s="84"/>
      <c r="I52" s="260" t="s">
        <v>625</v>
      </c>
      <c r="J52" s="497" t="s">
        <v>890</v>
      </c>
      <c r="K52" s="257"/>
      <c r="L52" s="257"/>
      <c r="M52" s="257"/>
      <c r="N52" s="260" t="s">
        <v>625</v>
      </c>
      <c r="O52" s="161" t="s">
        <v>625</v>
      </c>
      <c r="P52" s="290" t="s">
        <v>634</v>
      </c>
      <c r="Q52" s="97" t="s">
        <v>625</v>
      </c>
      <c r="R52" s="257"/>
      <c r="S52" s="260" t="s">
        <v>625</v>
      </c>
      <c r="T52" s="292"/>
      <c r="U52" s="295"/>
    </row>
    <row r="53" spans="1:21" ht="12" customHeight="1" x14ac:dyDescent="0.15">
      <c r="A53" s="322"/>
      <c r="B53" s="118"/>
      <c r="C53" s="109"/>
      <c r="D53" s="109"/>
      <c r="E53" s="347"/>
      <c r="F53" s="514"/>
      <c r="G53" s="95"/>
      <c r="H53" s="84"/>
      <c r="I53" s="95"/>
      <c r="J53" s="497"/>
      <c r="K53" s="257"/>
      <c r="L53" s="257"/>
      <c r="M53" s="257"/>
      <c r="N53" s="257"/>
      <c r="O53" s="163"/>
      <c r="P53" s="290"/>
      <c r="Q53" s="97"/>
      <c r="R53" s="257"/>
      <c r="S53" s="257"/>
      <c r="T53" s="292"/>
      <c r="U53" s="295"/>
    </row>
    <row r="54" spans="1:21" ht="12" customHeight="1" x14ac:dyDescent="0.15">
      <c r="A54" s="322"/>
      <c r="B54" s="118"/>
      <c r="C54" s="109"/>
      <c r="D54" s="109"/>
      <c r="E54" s="347"/>
      <c r="F54" s="514"/>
      <c r="G54" s="95"/>
      <c r="H54" s="84"/>
      <c r="I54" s="260" t="s">
        <v>625</v>
      </c>
      <c r="J54" s="518"/>
      <c r="K54" s="257"/>
      <c r="L54" s="257"/>
      <c r="M54" s="257"/>
      <c r="N54" s="260" t="s">
        <v>625</v>
      </c>
      <c r="O54" s="161" t="s">
        <v>625</v>
      </c>
      <c r="P54" s="290" t="s">
        <v>635</v>
      </c>
      <c r="Q54" s="97" t="s">
        <v>625</v>
      </c>
      <c r="R54" s="257"/>
      <c r="S54" s="260" t="s">
        <v>625</v>
      </c>
      <c r="T54" s="292"/>
      <c r="U54" s="295"/>
    </row>
    <row r="55" spans="1:21" ht="12" customHeight="1" x14ac:dyDescent="0.15">
      <c r="A55" s="322"/>
      <c r="B55" s="118"/>
      <c r="C55" s="109"/>
      <c r="D55" s="109"/>
      <c r="E55" s="347"/>
      <c r="F55" s="514"/>
      <c r="G55" s="95"/>
      <c r="H55" s="84"/>
      <c r="I55" s="95"/>
      <c r="J55" s="518"/>
      <c r="K55" s="257"/>
      <c r="L55" s="257"/>
      <c r="M55" s="257"/>
      <c r="N55" s="257"/>
      <c r="O55" s="163"/>
      <c r="P55" s="290"/>
      <c r="Q55" s="97"/>
      <c r="R55" s="257"/>
      <c r="S55" s="257"/>
      <c r="T55" s="292"/>
      <c r="U55" s="295"/>
    </row>
    <row r="56" spans="1:21" ht="12" customHeight="1" x14ac:dyDescent="0.15">
      <c r="A56" s="322"/>
      <c r="B56" s="118"/>
      <c r="C56" s="109"/>
      <c r="D56" s="109"/>
      <c r="E56" s="347"/>
      <c r="F56" s="514"/>
      <c r="G56" s="95"/>
      <c r="H56" s="84"/>
      <c r="I56" s="95"/>
      <c r="J56" s="518"/>
      <c r="K56" s="257"/>
      <c r="L56" s="257"/>
      <c r="M56" s="257"/>
      <c r="N56" s="260" t="s">
        <v>625</v>
      </c>
      <c r="O56" s="161" t="s">
        <v>625</v>
      </c>
      <c r="P56" s="290" t="s">
        <v>626</v>
      </c>
      <c r="Q56" s="97" t="s">
        <v>625</v>
      </c>
      <c r="R56" s="257"/>
      <c r="S56" s="260" t="s">
        <v>625</v>
      </c>
      <c r="T56" s="292"/>
      <c r="U56" s="295"/>
    </row>
    <row r="57" spans="1:21" ht="12" customHeight="1" x14ac:dyDescent="0.15">
      <c r="A57" s="322"/>
      <c r="B57" s="118"/>
      <c r="C57" s="109"/>
      <c r="D57" s="109"/>
      <c r="E57" s="347"/>
      <c r="F57" s="514"/>
      <c r="G57" s="95"/>
      <c r="H57" s="84"/>
      <c r="I57" s="95"/>
      <c r="J57" s="518"/>
      <c r="K57" s="257"/>
      <c r="L57" s="257"/>
      <c r="M57" s="257"/>
      <c r="N57" s="257"/>
      <c r="O57" s="163"/>
      <c r="P57" s="290"/>
      <c r="Q57" s="97"/>
      <c r="R57" s="257"/>
      <c r="S57" s="257"/>
      <c r="T57" s="292"/>
      <c r="U57" s="295"/>
    </row>
    <row r="58" spans="1:21" ht="12" customHeight="1" x14ac:dyDescent="0.15">
      <c r="A58" s="322"/>
      <c r="B58" s="118"/>
      <c r="C58" s="109"/>
      <c r="D58" s="109"/>
      <c r="E58" s="347"/>
      <c r="F58" s="514"/>
      <c r="G58" s="95"/>
      <c r="H58" s="84"/>
      <c r="I58" s="95"/>
      <c r="J58" s="518"/>
      <c r="K58" s="257"/>
      <c r="L58" s="257"/>
      <c r="M58" s="257"/>
      <c r="N58" s="260" t="s">
        <v>625</v>
      </c>
      <c r="O58" s="161" t="s">
        <v>625</v>
      </c>
      <c r="P58" s="290" t="s">
        <v>628</v>
      </c>
      <c r="Q58" s="97" t="s">
        <v>625</v>
      </c>
      <c r="R58" s="257"/>
      <c r="S58" s="260" t="s">
        <v>625</v>
      </c>
      <c r="T58" s="292"/>
      <c r="U58" s="295"/>
    </row>
    <row r="59" spans="1:21" ht="12" customHeight="1" x14ac:dyDescent="0.15">
      <c r="A59" s="322"/>
      <c r="B59" s="118"/>
      <c r="C59" s="109"/>
      <c r="D59" s="109"/>
      <c r="E59" s="347"/>
      <c r="F59" s="514"/>
      <c r="G59" s="95"/>
      <c r="H59" s="84"/>
      <c r="I59" s="95"/>
      <c r="J59" s="518"/>
      <c r="K59" s="257"/>
      <c r="L59" s="257"/>
      <c r="M59" s="257"/>
      <c r="N59" s="257"/>
      <c r="O59" s="163"/>
      <c r="P59" s="290"/>
      <c r="Q59" s="97"/>
      <c r="R59" s="257"/>
      <c r="S59" s="257"/>
      <c r="T59" s="292"/>
      <c r="U59" s="295"/>
    </row>
    <row r="60" spans="1:21" ht="12" customHeight="1" x14ac:dyDescent="0.15">
      <c r="A60" s="322"/>
      <c r="B60" s="118"/>
      <c r="C60" s="109"/>
      <c r="D60" s="109"/>
      <c r="E60" s="347"/>
      <c r="F60" s="514"/>
      <c r="G60" s="95"/>
      <c r="H60" s="84"/>
      <c r="I60" s="95"/>
      <c r="J60" s="518"/>
      <c r="K60" s="257"/>
      <c r="L60" s="257"/>
      <c r="M60" s="257"/>
      <c r="N60" s="260" t="s">
        <v>625</v>
      </c>
      <c r="O60" s="161" t="s">
        <v>625</v>
      </c>
      <c r="P60" s="290" t="s">
        <v>631</v>
      </c>
      <c r="Q60" s="97" t="s">
        <v>625</v>
      </c>
      <c r="R60" s="257"/>
      <c r="S60" s="260" t="s">
        <v>625</v>
      </c>
      <c r="T60" s="292"/>
      <c r="U60" s="295"/>
    </row>
    <row r="61" spans="1:21" ht="12" customHeight="1" x14ac:dyDescent="0.15">
      <c r="A61" s="322"/>
      <c r="B61" s="118"/>
      <c r="C61" s="109"/>
      <c r="D61" s="109"/>
      <c r="E61" s="347"/>
      <c r="F61" s="514"/>
      <c r="G61" s="87"/>
      <c r="H61" s="88"/>
      <c r="I61" s="87"/>
      <c r="J61" s="528"/>
      <c r="K61" s="256"/>
      <c r="L61" s="256"/>
      <c r="M61" s="256"/>
      <c r="N61" s="256"/>
      <c r="O61" s="165"/>
      <c r="P61" s="308"/>
      <c r="Q61" s="90"/>
      <c r="R61" s="256"/>
      <c r="S61" s="256"/>
      <c r="T61" s="292"/>
      <c r="U61" s="295"/>
    </row>
    <row r="62" spans="1:21" ht="12" customHeight="1" x14ac:dyDescent="0.15">
      <c r="A62" s="322"/>
      <c r="B62" s="118"/>
      <c r="C62" s="109"/>
      <c r="D62" s="109"/>
      <c r="E62" s="347"/>
      <c r="F62" s="514" t="s">
        <v>636</v>
      </c>
      <c r="G62" s="91" t="s">
        <v>625</v>
      </c>
      <c r="H62" s="92" t="s">
        <v>1061</v>
      </c>
      <c r="I62" s="91" t="s">
        <v>625</v>
      </c>
      <c r="J62" s="521"/>
      <c r="K62" s="258"/>
      <c r="L62" s="258"/>
      <c r="M62" s="258"/>
      <c r="N62" s="258" t="s">
        <v>625</v>
      </c>
      <c r="O62" s="166" t="s">
        <v>625</v>
      </c>
      <c r="P62" s="397" t="s">
        <v>633</v>
      </c>
      <c r="Q62" s="94" t="s">
        <v>625</v>
      </c>
      <c r="R62" s="258"/>
      <c r="S62" s="258" t="s">
        <v>625</v>
      </c>
      <c r="T62" s="292"/>
      <c r="U62" s="295"/>
    </row>
    <row r="63" spans="1:21" ht="12" customHeight="1" x14ac:dyDescent="0.15">
      <c r="A63" s="322"/>
      <c r="B63" s="118"/>
      <c r="C63" s="109"/>
      <c r="D63" s="109"/>
      <c r="E63" s="347"/>
      <c r="F63" s="514"/>
      <c r="G63" s="95"/>
      <c r="H63" s="84"/>
      <c r="I63" s="95"/>
      <c r="J63" s="518"/>
      <c r="K63" s="257"/>
      <c r="L63" s="257"/>
      <c r="M63" s="257"/>
      <c r="N63" s="257"/>
      <c r="O63" s="163"/>
      <c r="P63" s="398"/>
      <c r="Q63" s="97"/>
      <c r="R63" s="257"/>
      <c r="S63" s="257"/>
      <c r="T63" s="292"/>
      <c r="U63" s="295"/>
    </row>
    <row r="64" spans="1:21" ht="12" customHeight="1" x14ac:dyDescent="0.15">
      <c r="A64" s="322"/>
      <c r="B64" s="118"/>
      <c r="C64" s="109"/>
      <c r="D64" s="109"/>
      <c r="E64" s="347"/>
      <c r="F64" s="514"/>
      <c r="G64" s="95"/>
      <c r="H64" s="84"/>
      <c r="I64" s="260" t="s">
        <v>625</v>
      </c>
      <c r="J64" s="518"/>
      <c r="K64" s="257"/>
      <c r="L64" s="257"/>
      <c r="M64" s="257"/>
      <c r="N64" s="260" t="s">
        <v>625</v>
      </c>
      <c r="O64" s="161" t="s">
        <v>625</v>
      </c>
      <c r="P64" s="399" t="s">
        <v>635</v>
      </c>
      <c r="Q64" s="97" t="s">
        <v>625</v>
      </c>
      <c r="R64" s="257"/>
      <c r="S64" s="260" t="s">
        <v>625</v>
      </c>
      <c r="T64" s="292"/>
      <c r="U64" s="295"/>
    </row>
    <row r="65" spans="1:21" ht="12" customHeight="1" x14ac:dyDescent="0.15">
      <c r="A65" s="322"/>
      <c r="B65" s="118"/>
      <c r="C65" s="109"/>
      <c r="D65" s="109"/>
      <c r="E65" s="347"/>
      <c r="F65" s="514"/>
      <c r="G65" s="95"/>
      <c r="H65" s="84"/>
      <c r="I65" s="95"/>
      <c r="J65" s="518"/>
      <c r="K65" s="257"/>
      <c r="L65" s="257"/>
      <c r="M65" s="257"/>
      <c r="N65" s="257"/>
      <c r="O65" s="163"/>
      <c r="P65" s="398"/>
      <c r="Q65" s="97"/>
      <c r="R65" s="257"/>
      <c r="S65" s="257"/>
      <c r="T65" s="292"/>
      <c r="U65" s="295"/>
    </row>
    <row r="66" spans="1:21" ht="12" customHeight="1" x14ac:dyDescent="0.15">
      <c r="A66" s="322"/>
      <c r="B66" s="118"/>
      <c r="C66" s="109"/>
      <c r="D66" s="109"/>
      <c r="E66" s="347"/>
      <c r="F66" s="514"/>
      <c r="G66" s="95"/>
      <c r="H66" s="84"/>
      <c r="I66" s="95"/>
      <c r="J66" s="518"/>
      <c r="K66" s="257"/>
      <c r="L66" s="257"/>
      <c r="M66" s="257"/>
      <c r="N66" s="260" t="s">
        <v>625</v>
      </c>
      <c r="O66" s="161" t="s">
        <v>625</v>
      </c>
      <c r="P66" s="290" t="s">
        <v>631</v>
      </c>
      <c r="Q66" s="97" t="s">
        <v>625</v>
      </c>
      <c r="R66" s="257"/>
      <c r="S66" s="260" t="s">
        <v>625</v>
      </c>
      <c r="T66" s="292"/>
      <c r="U66" s="295"/>
    </row>
    <row r="67" spans="1:21" ht="12" customHeight="1" thickBot="1" x14ac:dyDescent="0.2">
      <c r="A67" s="323"/>
      <c r="B67" s="124"/>
      <c r="C67" s="131"/>
      <c r="D67" s="131"/>
      <c r="E67" s="510"/>
      <c r="F67" s="520"/>
      <c r="G67" s="99"/>
      <c r="H67" s="100"/>
      <c r="I67" s="99"/>
      <c r="J67" s="522"/>
      <c r="K67" s="259"/>
      <c r="L67" s="259"/>
      <c r="M67" s="259"/>
      <c r="N67" s="259"/>
      <c r="O67" s="167"/>
      <c r="P67" s="297"/>
      <c r="Q67" s="102"/>
      <c r="R67" s="259"/>
      <c r="S67" s="259"/>
      <c r="T67" s="293"/>
      <c r="U67" s="296"/>
    </row>
    <row r="69" spans="1:21" ht="18" customHeight="1" x14ac:dyDescent="0.15">
      <c r="A69" s="519" t="s">
        <v>1037</v>
      </c>
      <c r="B69" s="519"/>
      <c r="C69" s="519"/>
      <c r="D69" s="519"/>
      <c r="E69" s="519"/>
      <c r="F69" s="519"/>
      <c r="G69" s="519"/>
      <c r="H69" s="519"/>
      <c r="I69" s="519"/>
      <c r="J69" s="519"/>
      <c r="K69" s="519"/>
      <c r="L69" s="519"/>
      <c r="M69" s="519"/>
      <c r="N69" s="519"/>
      <c r="O69" s="519"/>
      <c r="P69" s="519"/>
      <c r="Q69" s="519"/>
      <c r="R69" s="519"/>
      <c r="S69" s="519"/>
      <c r="T69" s="519"/>
      <c r="U69" s="519"/>
    </row>
  </sheetData>
  <mergeCells count="94">
    <mergeCell ref="A69:U69"/>
    <mergeCell ref="F62:F67"/>
    <mergeCell ref="J62:J63"/>
    <mergeCell ref="P62:P63"/>
    <mergeCell ref="J64:J65"/>
    <mergeCell ref="P64:P65"/>
    <mergeCell ref="J66:J67"/>
    <mergeCell ref="P66:P67"/>
    <mergeCell ref="J56:J57"/>
    <mergeCell ref="P56:P57"/>
    <mergeCell ref="J58:J59"/>
    <mergeCell ref="P58:P59"/>
    <mergeCell ref="J60:J61"/>
    <mergeCell ref="P60:P61"/>
    <mergeCell ref="E50:E67"/>
    <mergeCell ref="F50:F61"/>
    <mergeCell ref="J50:J51"/>
    <mergeCell ref="P50:P51"/>
    <mergeCell ref="T50:T67"/>
    <mergeCell ref="U50:U67"/>
    <mergeCell ref="J52:J53"/>
    <mergeCell ref="P52:P53"/>
    <mergeCell ref="J54:J55"/>
    <mergeCell ref="P54:P55"/>
    <mergeCell ref="F44:F49"/>
    <mergeCell ref="J44:J45"/>
    <mergeCell ref="P44:P45"/>
    <mergeCell ref="J46:J47"/>
    <mergeCell ref="P46:P47"/>
    <mergeCell ref="J48:J49"/>
    <mergeCell ref="P48:P49"/>
    <mergeCell ref="J38:J39"/>
    <mergeCell ref="P38:P39"/>
    <mergeCell ref="J40:J41"/>
    <mergeCell ref="P40:P41"/>
    <mergeCell ref="J42:J43"/>
    <mergeCell ref="P42:P43"/>
    <mergeCell ref="E32:E49"/>
    <mergeCell ref="F32:F43"/>
    <mergeCell ref="J32:J33"/>
    <mergeCell ref="P32:P33"/>
    <mergeCell ref="T32:T49"/>
    <mergeCell ref="U32:U49"/>
    <mergeCell ref="J34:J35"/>
    <mergeCell ref="P34:P35"/>
    <mergeCell ref="J36:J37"/>
    <mergeCell ref="P36:P37"/>
    <mergeCell ref="F26:F31"/>
    <mergeCell ref="J26:J27"/>
    <mergeCell ref="P26:P27"/>
    <mergeCell ref="J28:J29"/>
    <mergeCell ref="P28:P29"/>
    <mergeCell ref="J30:J31"/>
    <mergeCell ref="P30:P31"/>
    <mergeCell ref="T14:T31"/>
    <mergeCell ref="U14:U31"/>
    <mergeCell ref="J16:J17"/>
    <mergeCell ref="P16:P17"/>
    <mergeCell ref="J18:J19"/>
    <mergeCell ref="P18:P19"/>
    <mergeCell ref="J20:J21"/>
    <mergeCell ref="P20:P21"/>
    <mergeCell ref="J22:J23"/>
    <mergeCell ref="P22:P23"/>
    <mergeCell ref="J10:J11"/>
    <mergeCell ref="P10:P11"/>
    <mergeCell ref="J12:J13"/>
    <mergeCell ref="P12:P13"/>
    <mergeCell ref="E14:E31"/>
    <mergeCell ref="F14:F25"/>
    <mergeCell ref="J14:J15"/>
    <mergeCell ref="P14:P15"/>
    <mergeCell ref="J24:J25"/>
    <mergeCell ref="P24:P25"/>
    <mergeCell ref="O6:P7"/>
    <mergeCell ref="Q6:S6"/>
    <mergeCell ref="T6:U6"/>
    <mergeCell ref="A8:A67"/>
    <mergeCell ref="B8:D11"/>
    <mergeCell ref="E8:F13"/>
    <mergeCell ref="J8:J9"/>
    <mergeCell ref="P8:P9"/>
    <mergeCell ref="T8:T13"/>
    <mergeCell ref="U8:U13"/>
    <mergeCell ref="M2:U2"/>
    <mergeCell ref="M3:U3"/>
    <mergeCell ref="A5:A7"/>
    <mergeCell ref="B5:D7"/>
    <mergeCell ref="E5:F7"/>
    <mergeCell ref="G5:P5"/>
    <mergeCell ref="Q5:U5"/>
    <mergeCell ref="G6:H7"/>
    <mergeCell ref="I6:J7"/>
    <mergeCell ref="K6:N6"/>
  </mergeCells>
  <phoneticPr fontId="20"/>
  <dataValidations count="1">
    <dataValidation type="list" allowBlank="1" showInputMessage="1" showErrorMessage="1" sqref="G8 N8:O8 I8 I10 N66:O66 S8 Q8 S10 Q10 S18 Q18 S66 Q66 S64 Q64 S60 Q60 S58 Q58 S56 Q56 S54 Q54 S52 Q52 S30 Q30 S28 Q28 S24 Q24 S22 Q22 S20 Q20 S16 Q16 Q14 N14:O14 Q62 G14 I14 Q26 Q50 S14 N26:O26 N50:O50 N62:O62 G26 I26 G50 I50 G62 I62 I16 I18 I28 I52 I54 I64 N12:O12 N16:O16 N18:O18 N20:O20 N22:O22 N24:O24 N28:O28 N30:O30 N52:O52 N54:O54 N56:O56 N58:O58 N60:O60 N64:O64 N10:O10 S12 Q12 S26 S50 S62 S36 Q36 S48 Q48 S46 Q46 S42 Q42 S40 Q40 S38 Q38 S34 Q34 Q32 N32:O32 G32 I32 Q44 S32 N44:O44 G44 I44 I34 I36 I46 N34:O34 N36:O36 N38:O38 N40:O40 N42:O42 N46:O46 N48:O48 S44" xr:uid="{8F15293B-0D4F-4362-81F8-D33689C4826F}">
      <formula1>"□,■"</formula1>
    </dataValidation>
  </dataValidations>
  <pageMargins left="0.61" right="0.24" top="0.59" bottom="0.28999999999999998" header="0.3" footer="0.16"/>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832B3-F5C1-4EBE-94AE-B1FB2C3A38E9}">
  <dimension ref="B2"/>
  <sheetViews>
    <sheetView workbookViewId="0">
      <selection activeCell="B3" sqref="B3"/>
    </sheetView>
  </sheetViews>
  <sheetFormatPr defaultRowHeight="13.5" x14ac:dyDescent="0.15"/>
  <sheetData>
    <row r="2" spans="2:2" x14ac:dyDescent="0.15">
      <c r="B2" s="529" t="s">
        <v>1134</v>
      </c>
    </row>
  </sheetData>
  <phoneticPr fontId="20"/>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39966"/>
  </sheetPr>
  <dimension ref="A1:M125"/>
  <sheetViews>
    <sheetView zoomScale="85" zoomScaleNormal="85" workbookViewId="0">
      <pane ySplit="6" topLeftCell="A7" activePane="bottomLeft" state="frozen"/>
      <selection activeCell="D9" sqref="D9"/>
      <selection pane="bottomLeft" activeCell="F34" sqref="F34:M34"/>
    </sheetView>
  </sheetViews>
  <sheetFormatPr defaultRowHeight="13.5" x14ac:dyDescent="0.15"/>
  <cols>
    <col min="1" max="1" width="15.625" style="2" customWidth="1"/>
    <col min="2" max="2" width="18.625" style="2" customWidth="1"/>
    <col min="3" max="3" width="27.625" style="2" customWidth="1"/>
    <col min="4" max="4" width="15.625" style="2" customWidth="1"/>
    <col min="5" max="5" width="45.625" style="2" customWidth="1"/>
    <col min="6" max="6" width="39.75" style="2" bestFit="1" customWidth="1"/>
    <col min="9" max="12" width="9" style="2" hidden="1" customWidth="1"/>
  </cols>
  <sheetData>
    <row r="1" spans="1:13" s="2" customFormat="1" x14ac:dyDescent="0.15">
      <c r="J1" s="262" t="s">
        <v>34</v>
      </c>
      <c r="K1" s="263"/>
    </row>
    <row r="2" spans="1:13" s="2" customFormat="1" x14ac:dyDescent="0.15">
      <c r="I2" s="20" t="s">
        <v>35</v>
      </c>
      <c r="J2" s="20" t="s">
        <v>36</v>
      </c>
      <c r="K2" s="20" t="s">
        <v>37</v>
      </c>
      <c r="L2" s="20" t="s">
        <v>38</v>
      </c>
    </row>
    <row r="3" spans="1:13" s="2" customFormat="1" x14ac:dyDescent="0.15">
      <c r="I3" s="2" t="s">
        <v>39</v>
      </c>
      <c r="J3" s="25">
        <v>42573</v>
      </c>
      <c r="L3" s="2">
        <v>42573</v>
      </c>
    </row>
    <row r="6" spans="1:13" x14ac:dyDescent="0.15">
      <c r="A6" s="2" t="s">
        <v>40</v>
      </c>
      <c r="C6" s="2" t="s">
        <v>41</v>
      </c>
      <c r="D6" s="2" t="s">
        <v>42</v>
      </c>
      <c r="E6" s="2" t="s">
        <v>43</v>
      </c>
      <c r="F6" s="2" t="s">
        <v>44</v>
      </c>
    </row>
    <row r="7" spans="1:13" x14ac:dyDescent="0.15">
      <c r="A7" s="4" t="s">
        <v>45</v>
      </c>
      <c r="B7" s="21"/>
      <c r="C7" s="2" t="s">
        <v>46</v>
      </c>
      <c r="D7" s="55" t="s">
        <v>47</v>
      </c>
      <c r="E7" s="2" t="s">
        <v>48</v>
      </c>
      <c r="F7" s="55" t="str">
        <f>IF(wsjob_TARGET_KIND__label="","",wsjob_TARGET_KIND__label)</f>
        <v>建築物</v>
      </c>
      <c r="G7" s="60"/>
      <c r="H7" s="60"/>
      <c r="I7" s="60"/>
      <c r="J7" s="60"/>
      <c r="K7" s="60"/>
      <c r="L7" s="60"/>
      <c r="M7" s="60"/>
    </row>
    <row r="8" spans="1:13" x14ac:dyDescent="0.15">
      <c r="A8" s="4"/>
      <c r="B8" s="19" t="s">
        <v>49</v>
      </c>
      <c r="C8" s="2" t="s">
        <v>50</v>
      </c>
      <c r="D8" s="55">
        <v>101</v>
      </c>
      <c r="E8" s="2" t="s">
        <v>51</v>
      </c>
      <c r="F8" s="55">
        <f>IF(wsjob_JOB_KIND="","",wsjob_JOB_KIND)</f>
        <v>101</v>
      </c>
      <c r="G8" s="60"/>
      <c r="H8" s="60"/>
      <c r="I8" s="60"/>
      <c r="J8" s="60"/>
      <c r="K8" s="60"/>
      <c r="L8" s="60"/>
      <c r="M8" s="60"/>
    </row>
    <row r="9" spans="1:13" x14ac:dyDescent="0.15">
      <c r="A9" s="4"/>
      <c r="B9" s="19" t="s">
        <v>52</v>
      </c>
      <c r="C9" s="2" t="s">
        <v>53</v>
      </c>
      <c r="D9" s="55">
        <v>1</v>
      </c>
      <c r="E9" s="2" t="s">
        <v>54</v>
      </c>
      <c r="F9" s="55">
        <f>IF(wsjob_TARGET_KIND="","",wsjob_TARGET_KIND)</f>
        <v>1</v>
      </c>
      <c r="G9" s="60"/>
      <c r="H9" s="60"/>
      <c r="I9" s="60"/>
      <c r="J9" s="60"/>
      <c r="K9" s="60"/>
      <c r="L9" s="60"/>
      <c r="M9" s="60"/>
    </row>
    <row r="10" spans="1:13" x14ac:dyDescent="0.15">
      <c r="A10" s="14" t="s">
        <v>55</v>
      </c>
      <c r="B10" s="6"/>
      <c r="C10" s="2" t="s">
        <v>56</v>
      </c>
      <c r="D10" s="57" t="s">
        <v>57</v>
      </c>
      <c r="E10" s="2" t="s">
        <v>58</v>
      </c>
      <c r="F10" s="55" t="str">
        <f>IF(shinsei_UKETUKE_NO="","",shinsei_UKETUKE_NO)</f>
        <v/>
      </c>
      <c r="G10" s="60"/>
      <c r="H10" s="60"/>
      <c r="I10" s="60"/>
      <c r="J10" s="60"/>
      <c r="K10" s="60"/>
      <c r="L10" s="60"/>
      <c r="M10" s="60"/>
    </row>
    <row r="11" spans="1:13" x14ac:dyDescent="0.15">
      <c r="A11" s="15" t="s">
        <v>59</v>
      </c>
      <c r="B11" s="7"/>
      <c r="C11" s="2" t="s">
        <v>60</v>
      </c>
      <c r="D11" s="58" t="s">
        <v>57</v>
      </c>
      <c r="E11" s="2" t="s">
        <v>61</v>
      </c>
      <c r="F11" s="55" t="str">
        <f>IF(shinsei_HIKIUKE_DATE="","",shinsei_HIKIUKE_DATE)</f>
        <v/>
      </c>
      <c r="G11" s="60"/>
      <c r="H11" s="60"/>
      <c r="I11" s="60"/>
      <c r="J11" s="60"/>
      <c r="K11" s="60"/>
      <c r="L11" s="60"/>
      <c r="M11" s="60"/>
    </row>
    <row r="12" spans="1:13" x14ac:dyDescent="0.15">
      <c r="A12" s="26" t="s">
        <v>62</v>
      </c>
      <c r="B12" s="8"/>
      <c r="C12" s="2" t="s">
        <v>63</v>
      </c>
      <c r="D12" s="57" t="s">
        <v>57</v>
      </c>
      <c r="E12" s="2" t="s">
        <v>64</v>
      </c>
      <c r="F12" s="55" t="str">
        <f>IF(shinsei_ISSUE_NO="","",shinsei_ISSUE_NO)</f>
        <v/>
      </c>
      <c r="G12" s="60"/>
      <c r="H12" s="60"/>
      <c r="I12" s="60"/>
      <c r="J12" s="60"/>
      <c r="K12" s="60"/>
      <c r="L12" s="60"/>
      <c r="M12" s="60"/>
    </row>
    <row r="13" spans="1:13" x14ac:dyDescent="0.15">
      <c r="A13" s="35" t="s">
        <v>65</v>
      </c>
      <c r="B13" s="38"/>
      <c r="C13" s="2" t="s">
        <v>66</v>
      </c>
      <c r="D13" s="58" t="s">
        <v>57</v>
      </c>
      <c r="E13" s="2" t="s">
        <v>67</v>
      </c>
      <c r="F13" s="55" t="str">
        <f>IF(shinsei_ISSUE_DATE="","",shinsei_ISSUE_DATE)</f>
        <v/>
      </c>
      <c r="G13" s="60"/>
      <c r="H13" s="60"/>
      <c r="I13" s="60"/>
      <c r="J13" s="60"/>
      <c r="K13" s="60"/>
      <c r="L13" s="60"/>
      <c r="M13" s="60"/>
    </row>
    <row r="14" spans="1:13" x14ac:dyDescent="0.15">
      <c r="A14" s="36"/>
      <c r="B14" s="39" t="s">
        <v>68</v>
      </c>
      <c r="D14" s="59"/>
      <c r="E14" s="2" t="s">
        <v>69</v>
      </c>
      <c r="F14" s="55" t="str">
        <f>IF(cst_shinsei_ISSUE_DATE="","",TEXT(cst_shinsei_ISSUE_DATE,"e"))</f>
        <v/>
      </c>
      <c r="G14" s="60"/>
      <c r="H14" s="60"/>
      <c r="I14" s="60"/>
      <c r="J14" s="60"/>
      <c r="K14" s="60"/>
      <c r="L14" s="60"/>
      <c r="M14" s="60"/>
    </row>
    <row r="15" spans="1:13" x14ac:dyDescent="0.15">
      <c r="A15" s="36"/>
      <c r="B15" s="39" t="s">
        <v>70</v>
      </c>
      <c r="D15" s="59"/>
      <c r="E15" s="2" t="s">
        <v>71</v>
      </c>
      <c r="F15" s="55" t="str">
        <f>IF(cst_shinsei_ISSUE_DATE="","",TEXT(cst_shinsei_ISSUE_DATE,"m"))</f>
        <v/>
      </c>
      <c r="G15" s="60"/>
      <c r="H15" s="60"/>
      <c r="I15" s="60"/>
      <c r="J15" s="60"/>
      <c r="K15" s="60"/>
      <c r="L15" s="60"/>
      <c r="M15" s="60"/>
    </row>
    <row r="16" spans="1:13" x14ac:dyDescent="0.15">
      <c r="A16" s="37"/>
      <c r="B16" s="39" t="s">
        <v>72</v>
      </c>
      <c r="D16" s="59"/>
      <c r="E16" s="2" t="s">
        <v>73</v>
      </c>
      <c r="F16" s="55" t="str">
        <f>IF(cst_shinsei_ISSUE_DATE="","",TEXT(cst_shinsei_ISSUE_DATE,"d"))</f>
        <v/>
      </c>
      <c r="G16" s="60"/>
      <c r="H16" s="60"/>
      <c r="I16" s="60"/>
      <c r="J16" s="60"/>
      <c r="K16" s="60"/>
      <c r="L16" s="60"/>
      <c r="M16" s="60"/>
    </row>
    <row r="17" spans="1:13" x14ac:dyDescent="0.15">
      <c r="A17" s="53" t="s">
        <v>74</v>
      </c>
      <c r="B17" s="54"/>
      <c r="C17" s="2" t="s">
        <v>75</v>
      </c>
      <c r="D17" s="58" t="s">
        <v>57</v>
      </c>
      <c r="E17" s="2" t="s">
        <v>76</v>
      </c>
      <c r="F17" s="55" t="str">
        <f>IF(wskakunin_SHINSEI_DATE="","",wskakunin_SHINSEI_DATE)</f>
        <v/>
      </c>
      <c r="G17" s="60"/>
      <c r="H17" s="60"/>
      <c r="I17" s="60"/>
      <c r="J17" s="60"/>
      <c r="K17" s="60"/>
      <c r="L17" s="60"/>
      <c r="M17" s="60"/>
    </row>
    <row r="18" spans="1:13" x14ac:dyDescent="0.15">
      <c r="A18" s="53"/>
      <c r="B18" s="39" t="s">
        <v>68</v>
      </c>
      <c r="D18" s="59"/>
      <c r="E18" s="2" t="s">
        <v>77</v>
      </c>
      <c r="F18" s="55" t="str">
        <f>IF(cst_wskakunin_SHINSEI_DATE="","",TEXT(cst_wskakunin_SHINSEI_DATE,"e"))</f>
        <v/>
      </c>
      <c r="G18" s="60"/>
      <c r="H18" s="60"/>
      <c r="I18" s="60"/>
      <c r="J18" s="60"/>
      <c r="K18" s="60"/>
      <c r="L18" s="60"/>
      <c r="M18" s="60"/>
    </row>
    <row r="19" spans="1:13" x14ac:dyDescent="0.15">
      <c r="A19" s="53"/>
      <c r="B19" s="39" t="s">
        <v>70</v>
      </c>
      <c r="D19" s="59"/>
      <c r="E19" s="2" t="s">
        <v>78</v>
      </c>
      <c r="F19" s="55" t="str">
        <f>IF(cst_wskakunin_SHINSEI_DATE="","",TEXT(cst_wskakunin_SHINSEI_DATE,"m"))</f>
        <v/>
      </c>
      <c r="G19" s="60"/>
      <c r="H19" s="60"/>
      <c r="I19" s="60"/>
      <c r="J19" s="60"/>
      <c r="K19" s="60"/>
      <c r="L19" s="60"/>
      <c r="M19" s="60"/>
    </row>
    <row r="20" spans="1:13" x14ac:dyDescent="0.15">
      <c r="A20" s="53"/>
      <c r="B20" s="39" t="s">
        <v>72</v>
      </c>
      <c r="D20" s="59"/>
      <c r="E20" s="2" t="s">
        <v>79</v>
      </c>
      <c r="F20" s="55" t="str">
        <f>IF(cst_wskakunin_SHINSEI_DATE="","",TEXT(cst_wskakunin_SHINSEI_DATE,"d"))</f>
        <v/>
      </c>
      <c r="G20" s="60"/>
      <c r="H20" s="60"/>
      <c r="I20" s="60"/>
      <c r="J20" s="60"/>
      <c r="K20" s="60"/>
      <c r="L20" s="60"/>
      <c r="M20" s="60"/>
    </row>
    <row r="21" spans="1:13" x14ac:dyDescent="0.15">
      <c r="A21" s="16" t="s">
        <v>80</v>
      </c>
      <c r="B21" s="18"/>
      <c r="C21" s="2" t="s">
        <v>81</v>
      </c>
      <c r="D21" s="55" t="s">
        <v>57</v>
      </c>
      <c r="E21" s="2" t="s">
        <v>82</v>
      </c>
      <c r="F21" s="55" t="str">
        <f>IF(shinsei_UKETUKE_OFFICE_ID="","",shinsei_UKETUKE_OFFICE_ID)</f>
        <v/>
      </c>
      <c r="G21" s="60"/>
      <c r="H21" s="60"/>
      <c r="I21" s="60"/>
      <c r="J21" s="60"/>
      <c r="K21" s="60"/>
      <c r="L21" s="60"/>
      <c r="M21" s="60"/>
    </row>
    <row r="22" spans="1:13" x14ac:dyDescent="0.15">
      <c r="A22" s="30" t="s">
        <v>83</v>
      </c>
      <c r="B22" s="18" t="s">
        <v>84</v>
      </c>
      <c r="C22" s="2" t="s">
        <v>85</v>
      </c>
      <c r="D22" s="55" t="s">
        <v>57</v>
      </c>
      <c r="E22" s="2" t="s">
        <v>86</v>
      </c>
      <c r="F22" s="55" t="str">
        <f>IF(wskakunin_owner1_JIMU_NAME="", "", wskakunin_owner1_JIMU_NAME)</f>
        <v/>
      </c>
      <c r="G22" s="60"/>
      <c r="H22" s="60"/>
      <c r="I22" s="60"/>
      <c r="J22" s="60"/>
      <c r="K22" s="60"/>
      <c r="L22" s="60"/>
      <c r="M22" s="60"/>
    </row>
    <row r="23" spans="1:13" x14ac:dyDescent="0.15">
      <c r="A23" s="29"/>
      <c r="B23" s="18" t="s">
        <v>87</v>
      </c>
      <c r="C23" s="2" t="s">
        <v>88</v>
      </c>
      <c r="D23" s="55" t="s">
        <v>57</v>
      </c>
      <c r="E23" s="2" t="s">
        <v>89</v>
      </c>
      <c r="F23" s="55" t="str">
        <f>IF(wskakunin_owner1_JIMU_NAME_KANA="","",wskakunin_owner1_JIMU_NAME_KANA)</f>
        <v/>
      </c>
      <c r="G23" s="60"/>
      <c r="H23" s="60"/>
      <c r="I23" s="60"/>
      <c r="J23" s="60"/>
      <c r="K23" s="60"/>
      <c r="L23" s="60"/>
      <c r="M23" s="60"/>
    </row>
    <row r="24" spans="1:13" x14ac:dyDescent="0.15">
      <c r="A24" s="29"/>
      <c r="B24" s="18" t="s">
        <v>90</v>
      </c>
      <c r="C24" s="2" t="s">
        <v>91</v>
      </c>
      <c r="D24" s="55" t="s">
        <v>57</v>
      </c>
      <c r="E24" s="2" t="s">
        <v>92</v>
      </c>
      <c r="F24" s="55" t="str">
        <f>IF(wskakunin_owner1_POST="", "", wskakunin_owner1_POST)</f>
        <v/>
      </c>
      <c r="G24" s="60"/>
      <c r="H24" s="60"/>
      <c r="I24" s="60"/>
      <c r="J24" s="60"/>
      <c r="K24" s="60"/>
      <c r="L24" s="60"/>
      <c r="M24" s="60"/>
    </row>
    <row r="25" spans="1:13" x14ac:dyDescent="0.15">
      <c r="A25" s="29"/>
      <c r="B25" s="18" t="s">
        <v>87</v>
      </c>
      <c r="C25" s="2" t="s">
        <v>93</v>
      </c>
      <c r="D25" s="55" t="s">
        <v>57</v>
      </c>
      <c r="E25" s="2" t="s">
        <v>94</v>
      </c>
      <c r="F25" s="55" t="str">
        <f>IF(wskakunin_owner1_POST_KANA="","",wskakunin_owner1_POST_KANA)</f>
        <v/>
      </c>
      <c r="G25" s="60"/>
      <c r="H25" s="60"/>
      <c r="I25" s="60"/>
      <c r="J25" s="60"/>
      <c r="K25" s="60"/>
      <c r="L25" s="60"/>
      <c r="M25" s="60"/>
    </row>
    <row r="26" spans="1:13" x14ac:dyDescent="0.15">
      <c r="A26" s="29"/>
      <c r="B26" s="18" t="s">
        <v>95</v>
      </c>
      <c r="C26" s="2" t="s">
        <v>96</v>
      </c>
      <c r="D26" s="55" t="s">
        <v>57</v>
      </c>
      <c r="E26" s="2" t="s">
        <v>97</v>
      </c>
      <c r="F26" s="55" t="str">
        <f>IF(wskakunin_owner1_NAME="", "", wskakunin_owner1_NAME)</f>
        <v/>
      </c>
      <c r="G26" s="60"/>
      <c r="H26" s="60"/>
      <c r="I26" s="60"/>
      <c r="J26" s="60"/>
      <c r="K26" s="60"/>
      <c r="L26" s="60"/>
      <c r="M26" s="60"/>
    </row>
    <row r="27" spans="1:13" x14ac:dyDescent="0.15">
      <c r="A27" s="28"/>
      <c r="B27" s="18" t="s">
        <v>87</v>
      </c>
      <c r="C27" s="2" t="s">
        <v>98</v>
      </c>
      <c r="D27" s="55" t="s">
        <v>57</v>
      </c>
      <c r="E27" s="2" t="s">
        <v>99</v>
      </c>
      <c r="F27" s="55" t="str">
        <f>IF(wskakunin_owner1_NAME_KANA="","",wskakunin_owner1_NAME_KANA)</f>
        <v/>
      </c>
      <c r="G27" s="60"/>
      <c r="H27" s="60"/>
      <c r="I27" s="60"/>
      <c r="J27" s="60"/>
      <c r="K27" s="60"/>
      <c r="L27" s="60"/>
      <c r="M27" s="60"/>
    </row>
    <row r="28" spans="1:13" x14ac:dyDescent="0.15">
      <c r="A28" s="28"/>
      <c r="B28" s="52" t="s">
        <v>100</v>
      </c>
      <c r="D28" s="60"/>
      <c r="E28" s="2" t="s">
        <v>101</v>
      </c>
      <c r="F28" s="55" t="str">
        <f>IF(wskakunin_owner1_JIMU_NAME_KANA="",wskakunin_owner1_NAME_KANA,IF(wskakunin_owner1_POST_KANA="",wskakunin_owner1_NAME_KANA,wskakunin_owner1_JIMU_NAME_KANA&amp;"　"&amp;wskakunin_owner1_POST_KANA&amp;"　"&amp;wskakunin_owner1_NAME_KANA))</f>
        <v/>
      </c>
      <c r="G28" s="60"/>
      <c r="H28" s="60"/>
      <c r="I28" s="60"/>
      <c r="J28" s="60"/>
      <c r="K28" s="60"/>
      <c r="L28" s="60"/>
      <c r="M28" s="60"/>
    </row>
    <row r="29" spans="1:13" x14ac:dyDescent="0.15">
      <c r="A29" s="28"/>
      <c r="B29" s="18" t="s">
        <v>102</v>
      </c>
      <c r="C29" s="2" t="s">
        <v>103</v>
      </c>
      <c r="D29" s="57" t="s">
        <v>57</v>
      </c>
      <c r="E29" s="2" t="s">
        <v>104</v>
      </c>
      <c r="F29" s="55" t="str">
        <f>IF(wskakunin_owner1_ZIP="", "", wskakunin_owner1_ZIP)</f>
        <v/>
      </c>
      <c r="G29" s="60"/>
      <c r="H29" s="60"/>
      <c r="I29" s="60"/>
      <c r="J29" s="60"/>
      <c r="K29" s="60"/>
      <c r="L29" s="60"/>
      <c r="M29" s="60"/>
    </row>
    <row r="30" spans="1:13" x14ac:dyDescent="0.15">
      <c r="A30" s="28"/>
      <c r="B30" s="18" t="s">
        <v>4</v>
      </c>
      <c r="C30" s="2" t="s">
        <v>105</v>
      </c>
      <c r="D30" s="55" t="s">
        <v>57</v>
      </c>
      <c r="E30" s="2" t="s">
        <v>106</v>
      </c>
      <c r="F30" s="55" t="str">
        <f>IF(wskakunin_owner1__address="", "", wskakunin_owner1__address)</f>
        <v/>
      </c>
      <c r="G30" s="60"/>
      <c r="H30" s="60"/>
      <c r="I30" s="60"/>
      <c r="J30" s="60"/>
      <c r="K30" s="60"/>
      <c r="L30" s="60"/>
      <c r="M30" s="60"/>
    </row>
    <row r="31" spans="1:13" x14ac:dyDescent="0.15">
      <c r="A31" s="28"/>
      <c r="B31" s="18" t="s">
        <v>107</v>
      </c>
      <c r="C31" s="2" t="s">
        <v>108</v>
      </c>
      <c r="D31" s="57" t="s">
        <v>57</v>
      </c>
      <c r="E31" s="2" t="s">
        <v>109</v>
      </c>
      <c r="F31" s="55" t="str">
        <f>IF(wskakunin_owner1_TEL="", "", wskakunin_owner1_TEL)</f>
        <v/>
      </c>
      <c r="G31" s="60"/>
      <c r="H31" s="60"/>
      <c r="I31" s="60"/>
      <c r="J31" s="60"/>
      <c r="K31" s="60"/>
      <c r="L31" s="60"/>
      <c r="M31" s="60"/>
    </row>
    <row r="32" spans="1:13" x14ac:dyDescent="0.15">
      <c r="A32" s="28"/>
      <c r="B32" s="34" t="s">
        <v>110</v>
      </c>
      <c r="D32" s="60"/>
      <c r="E32" s="2" t="s">
        <v>111</v>
      </c>
      <c r="F32" s="261" t="str">
        <f>IF(wskakunin_owner1_JIMU_NAME="",wskakunin_owner1_NAME,IF(wskakunin_owner1_POST="",wskakunin_owner1_NAME,wskakunin_owner1_JIMU_NAME&amp;"　"&amp;wskakunin_owner1_POST&amp;"　"&amp;wskakunin_owner1_NAME))</f>
        <v/>
      </c>
      <c r="G32" s="261"/>
      <c r="H32" s="261"/>
      <c r="I32" s="261"/>
      <c r="J32" s="261"/>
      <c r="K32" s="261"/>
      <c r="L32" s="261"/>
      <c r="M32" s="261"/>
    </row>
    <row r="33" spans="1:13" x14ac:dyDescent="0.15">
      <c r="A33" s="28"/>
      <c r="B33" s="33" t="s">
        <v>112</v>
      </c>
      <c r="D33" s="60"/>
      <c r="E33" s="2" t="s">
        <v>113</v>
      </c>
      <c r="F33" s="55" t="str">
        <f>IF(wskakunin_owner1_POST&amp;wskakunin_owner1_NAME="","",IF(wskakunin_owner1_POST="",wskakunin_owner1_NAME,wskakunin_owner1_POST&amp;"　"&amp;wskakunin_owner1_NAME))</f>
        <v/>
      </c>
      <c r="G33" s="60"/>
      <c r="H33" s="60"/>
      <c r="I33" s="60"/>
      <c r="J33" s="60"/>
      <c r="K33" s="60"/>
      <c r="L33" s="60"/>
      <c r="M33" s="60"/>
    </row>
    <row r="34" spans="1:13" ht="27" customHeight="1" x14ac:dyDescent="0.15">
      <c r="A34" s="28"/>
      <c r="B34" s="34" t="s">
        <v>114</v>
      </c>
      <c r="D34" s="60"/>
      <c r="E34" s="2" t="s">
        <v>115</v>
      </c>
      <c r="F34" s="261" t="str">
        <f>wskakunin_owner1_JIMU_NAME&amp;IF(wskakunin_owner1_JIMU_NAME="","",CHAR(10))&amp;cst_wskakunin_owner1__space2</f>
        <v/>
      </c>
      <c r="G34" s="261"/>
      <c r="H34" s="261"/>
      <c r="I34" s="261"/>
      <c r="J34" s="261"/>
      <c r="K34" s="261"/>
      <c r="L34" s="261"/>
      <c r="M34" s="261"/>
    </row>
    <row r="35" spans="1:13" x14ac:dyDescent="0.15">
      <c r="A35" s="16" t="s">
        <v>116</v>
      </c>
      <c r="B35" s="18" t="s">
        <v>117</v>
      </c>
      <c r="C35" s="2" t="s">
        <v>118</v>
      </c>
      <c r="D35" s="55" t="s">
        <v>57</v>
      </c>
      <c r="E35" s="2" t="s">
        <v>119</v>
      </c>
      <c r="F35" s="55" t="str">
        <f>IF(wskakunin_dairi1__sikaku="", "", wskakunin_dairi1__sikaku)</f>
        <v/>
      </c>
      <c r="G35" s="60"/>
      <c r="H35" s="60"/>
      <c r="I35" s="60"/>
      <c r="J35" s="60"/>
      <c r="K35" s="60"/>
      <c r="L35" s="60"/>
      <c r="M35" s="60"/>
    </row>
    <row r="36" spans="1:13" x14ac:dyDescent="0.15">
      <c r="A36" s="28"/>
      <c r="B36" s="18" t="s">
        <v>95</v>
      </c>
      <c r="C36" s="2" t="s">
        <v>120</v>
      </c>
      <c r="D36" s="55" t="s">
        <v>57</v>
      </c>
      <c r="E36" s="2" t="s">
        <v>121</v>
      </c>
      <c r="F36" s="55" t="str">
        <f>IF(wskakunin_dairi1_NAME="", "", wskakunin_dairi1_NAME)</f>
        <v/>
      </c>
      <c r="G36" s="60"/>
      <c r="H36" s="60"/>
      <c r="I36" s="60"/>
      <c r="J36" s="60"/>
      <c r="K36" s="60"/>
      <c r="L36" s="60"/>
      <c r="M36" s="60"/>
    </row>
    <row r="37" spans="1:13" x14ac:dyDescent="0.15">
      <c r="A37" s="28"/>
      <c r="B37" s="18" t="s">
        <v>87</v>
      </c>
      <c r="C37" s="2" t="s">
        <v>122</v>
      </c>
      <c r="D37" s="55" t="s">
        <v>57</v>
      </c>
      <c r="E37" s="2" t="s">
        <v>123</v>
      </c>
      <c r="F37" s="55" t="str">
        <f>IF(wskakunin_dairi1_NAME_KANA="", "", wskakunin_dairi1_NAME_KANA)</f>
        <v/>
      </c>
      <c r="G37" s="60"/>
      <c r="H37" s="60"/>
      <c r="I37" s="60"/>
      <c r="J37" s="60"/>
      <c r="K37" s="60"/>
      <c r="L37" s="60"/>
      <c r="M37" s="60"/>
    </row>
    <row r="38" spans="1:13" x14ac:dyDescent="0.15">
      <c r="A38" s="28"/>
      <c r="B38" s="18" t="s">
        <v>124</v>
      </c>
      <c r="C38" s="2" t="s">
        <v>125</v>
      </c>
      <c r="D38" s="55" t="s">
        <v>57</v>
      </c>
      <c r="E38" s="2" t="s">
        <v>126</v>
      </c>
      <c r="F38" s="55" t="str">
        <f>IF(wskakunin_dairi1_JIMU__sikaku="", "", wskakunin_dairi1_JIMU__sikaku)</f>
        <v/>
      </c>
      <c r="G38" s="60"/>
      <c r="H38" s="60"/>
      <c r="I38" s="60"/>
      <c r="J38" s="60"/>
      <c r="K38" s="60"/>
      <c r="L38" s="60"/>
      <c r="M38" s="60"/>
    </row>
    <row r="39" spans="1:13" x14ac:dyDescent="0.15">
      <c r="A39" s="28"/>
      <c r="B39" s="18" t="s">
        <v>127</v>
      </c>
      <c r="C39" s="2" t="s">
        <v>128</v>
      </c>
      <c r="D39" s="55" t="s">
        <v>57</v>
      </c>
      <c r="E39" s="2" t="s">
        <v>129</v>
      </c>
      <c r="F39" s="55" t="str">
        <f>IF(wskakunin_dairi1_JIMU_NAME="", "",wskakunin_dairi1_JIMU_NAME)</f>
        <v/>
      </c>
      <c r="G39" s="60"/>
      <c r="H39" s="60"/>
      <c r="I39" s="60"/>
      <c r="J39" s="60"/>
      <c r="K39" s="60"/>
      <c r="L39" s="60"/>
      <c r="M39" s="60"/>
    </row>
    <row r="40" spans="1:13" x14ac:dyDescent="0.15">
      <c r="A40" s="28"/>
      <c r="B40" s="18" t="s">
        <v>102</v>
      </c>
      <c r="C40" s="2" t="s">
        <v>130</v>
      </c>
      <c r="D40" s="57" t="s">
        <v>57</v>
      </c>
      <c r="E40" s="2" t="s">
        <v>131</v>
      </c>
      <c r="F40" s="55" t="str">
        <f>IF(wskakunin_dairi1_ZIP="", "", wskakunin_dairi1_ZIP)</f>
        <v/>
      </c>
      <c r="G40" s="60"/>
      <c r="H40" s="60"/>
      <c r="I40" s="60"/>
      <c r="J40" s="60"/>
      <c r="K40" s="60"/>
      <c r="L40" s="60"/>
      <c r="M40" s="60"/>
    </row>
    <row r="41" spans="1:13" x14ac:dyDescent="0.15">
      <c r="A41" s="28"/>
      <c r="B41" s="18" t="s">
        <v>132</v>
      </c>
      <c r="C41" s="2" t="s">
        <v>133</v>
      </c>
      <c r="D41" s="55" t="s">
        <v>57</v>
      </c>
      <c r="E41" s="2" t="s">
        <v>134</v>
      </c>
      <c r="F41" s="55" t="str">
        <f>IF(wskakunin_dairi1__address="", "", wskakunin_dairi1__address)</f>
        <v/>
      </c>
      <c r="G41" s="60"/>
      <c r="H41" s="60"/>
      <c r="I41" s="60"/>
      <c r="J41" s="60"/>
      <c r="K41" s="60"/>
      <c r="L41" s="60"/>
      <c r="M41" s="60"/>
    </row>
    <row r="42" spans="1:13" x14ac:dyDescent="0.15">
      <c r="A42" s="28"/>
      <c r="B42" s="22" t="s">
        <v>107</v>
      </c>
      <c r="C42" s="2" t="s">
        <v>135</v>
      </c>
      <c r="D42" s="57" t="s">
        <v>57</v>
      </c>
      <c r="E42" s="2" t="s">
        <v>136</v>
      </c>
      <c r="F42" s="55" t="str">
        <f>IF(wskakunin_dairi1_TEL="", "", wskakunin_dairi1_TEL)</f>
        <v/>
      </c>
      <c r="G42" s="60"/>
      <c r="H42" s="60"/>
      <c r="I42" s="60"/>
      <c r="J42" s="60"/>
      <c r="K42" s="60"/>
      <c r="L42" s="60"/>
      <c r="M42" s="60"/>
    </row>
    <row r="43" spans="1:13" x14ac:dyDescent="0.15">
      <c r="A43" s="28"/>
      <c r="B43" s="33" t="s">
        <v>137</v>
      </c>
      <c r="D43" s="60"/>
      <c r="E43" s="2" t="s">
        <v>138</v>
      </c>
      <c r="F43" s="55" t="str">
        <f>IF(wskakunin_dairi1_NAME&amp;wskakunin_dairi1_JIMU_NAME="","",IF(wskakunin_dairi1_JIMU_NAME="",wskakunin_dairi1_NAME,wskakunin_dairi1_JIMU_NAME&amp;"　"&amp;wskakunin_dairi1_NAME))</f>
        <v/>
      </c>
      <c r="G43" s="60"/>
      <c r="H43" s="60"/>
      <c r="I43" s="60"/>
      <c r="J43" s="60"/>
      <c r="K43" s="60"/>
      <c r="L43" s="60"/>
      <c r="M43" s="60"/>
    </row>
    <row r="44" spans="1:13" x14ac:dyDescent="0.15">
      <c r="A44" s="3" t="s">
        <v>139</v>
      </c>
      <c r="B44" s="19" t="s">
        <v>117</v>
      </c>
      <c r="C44" s="2" t="s">
        <v>140</v>
      </c>
      <c r="D44" s="55" t="s">
        <v>57</v>
      </c>
      <c r="E44" s="2" t="s">
        <v>141</v>
      </c>
      <c r="F44" s="55" t="str">
        <f>IF(wskakunin_sekkei1__sikaku="", "", wskakunin_sekkei1__sikaku)</f>
        <v/>
      </c>
      <c r="G44" s="60"/>
      <c r="H44" s="60"/>
      <c r="I44" s="60"/>
      <c r="J44" s="60"/>
      <c r="K44" s="60"/>
      <c r="L44" s="60"/>
      <c r="M44" s="60"/>
    </row>
    <row r="45" spans="1:13" x14ac:dyDescent="0.15">
      <c r="A45" s="27"/>
      <c r="B45" s="19" t="s">
        <v>95</v>
      </c>
      <c r="C45" s="2" t="s">
        <v>142</v>
      </c>
      <c r="D45" s="55" t="s">
        <v>57</v>
      </c>
      <c r="E45" s="2" t="s">
        <v>143</v>
      </c>
      <c r="F45" s="55" t="str">
        <f>IF(wskakunin_sekkei1_NAME="", "", wskakunin_sekkei1_NAME)</f>
        <v/>
      </c>
      <c r="G45" s="60"/>
      <c r="H45" s="60"/>
      <c r="I45" s="60"/>
      <c r="J45" s="60"/>
      <c r="K45" s="60"/>
      <c r="L45" s="60"/>
      <c r="M45" s="60"/>
    </row>
    <row r="46" spans="1:13" x14ac:dyDescent="0.15">
      <c r="A46" s="27"/>
      <c r="B46" s="19" t="s">
        <v>124</v>
      </c>
      <c r="C46" s="2" t="s">
        <v>144</v>
      </c>
      <c r="D46" s="55" t="s">
        <v>57</v>
      </c>
      <c r="E46" s="2" t="s">
        <v>145</v>
      </c>
      <c r="F46" s="55" t="str">
        <f>IF(wskakunin_sekkei1_JIMU__sikaku="", "", wskakunin_sekkei1_JIMU__sikaku)</f>
        <v/>
      </c>
      <c r="G46" s="60"/>
      <c r="H46" s="60"/>
      <c r="I46" s="60"/>
      <c r="J46" s="60"/>
      <c r="K46" s="60"/>
      <c r="L46" s="60"/>
      <c r="M46" s="60"/>
    </row>
    <row r="47" spans="1:13" x14ac:dyDescent="0.15">
      <c r="A47" s="27"/>
      <c r="B47" s="19" t="s">
        <v>127</v>
      </c>
      <c r="C47" s="2" t="s">
        <v>146</v>
      </c>
      <c r="D47" s="55" t="s">
        <v>57</v>
      </c>
      <c r="E47" s="2" t="s">
        <v>147</v>
      </c>
      <c r="F47" s="55" t="str">
        <f>IF(wskakunin_sekkei1_JIMU_NAME="", "", wskakunin_sekkei1_JIMU_NAME)</f>
        <v/>
      </c>
      <c r="G47" s="60"/>
      <c r="H47" s="60"/>
      <c r="I47" s="60"/>
      <c r="J47" s="60"/>
      <c r="K47" s="60"/>
      <c r="L47" s="60"/>
      <c r="M47" s="60"/>
    </row>
    <row r="48" spans="1:13" x14ac:dyDescent="0.15">
      <c r="A48" s="27"/>
      <c r="B48" s="19" t="s">
        <v>102</v>
      </c>
      <c r="C48" s="2" t="s">
        <v>148</v>
      </c>
      <c r="D48" s="57" t="s">
        <v>57</v>
      </c>
      <c r="E48" s="2" t="s">
        <v>149</v>
      </c>
      <c r="F48" s="55" t="str">
        <f>IF(wskakunin_sekkei1_ZIP="", "", wskakunin_sekkei1_ZIP)</f>
        <v/>
      </c>
      <c r="G48" s="60"/>
      <c r="H48" s="60"/>
      <c r="I48" s="60"/>
      <c r="J48" s="60"/>
      <c r="K48" s="60"/>
      <c r="L48" s="60"/>
      <c r="M48" s="60"/>
    </row>
    <row r="49" spans="1:13" x14ac:dyDescent="0.15">
      <c r="A49" s="27"/>
      <c r="B49" s="19" t="s">
        <v>132</v>
      </c>
      <c r="C49" s="2" t="s">
        <v>150</v>
      </c>
      <c r="D49" s="55" t="s">
        <v>57</v>
      </c>
      <c r="E49" s="2" t="s">
        <v>151</v>
      </c>
      <c r="F49" s="55" t="str">
        <f>IF(wskakunin_sekkei1__address="", "", wskakunin_sekkei1__address)</f>
        <v/>
      </c>
      <c r="G49" s="60"/>
      <c r="H49" s="60"/>
      <c r="I49" s="60"/>
      <c r="J49" s="60"/>
      <c r="K49" s="60"/>
      <c r="L49" s="60"/>
      <c r="M49" s="60"/>
    </row>
    <row r="50" spans="1:13" x14ac:dyDescent="0.15">
      <c r="A50" s="27"/>
      <c r="B50" s="19" t="s">
        <v>107</v>
      </c>
      <c r="C50" s="2" t="s">
        <v>152</v>
      </c>
      <c r="D50" s="57" t="s">
        <v>57</v>
      </c>
      <c r="E50" s="2" t="s">
        <v>153</v>
      </c>
      <c r="F50" s="55" t="str">
        <f>IF(wskakunin_sekkei1_TEL="", "", wskakunin_sekkei1_TEL)</f>
        <v/>
      </c>
      <c r="G50" s="60"/>
      <c r="H50" s="60"/>
      <c r="I50" s="60"/>
      <c r="J50" s="60"/>
      <c r="K50" s="60"/>
      <c r="L50" s="60"/>
      <c r="M50" s="60"/>
    </row>
    <row r="51" spans="1:13" x14ac:dyDescent="0.15">
      <c r="A51" s="3" t="s">
        <v>154</v>
      </c>
      <c r="B51" s="19" t="s">
        <v>117</v>
      </c>
      <c r="C51" s="2" t="s">
        <v>155</v>
      </c>
      <c r="D51" s="55" t="s">
        <v>57</v>
      </c>
      <c r="E51" s="2" t="s">
        <v>156</v>
      </c>
      <c r="F51" s="55" t="str">
        <f>IF(wskakunin_kanri1__sikaku="", "", wskakunin_kanri1__sikaku)</f>
        <v/>
      </c>
      <c r="G51" s="60"/>
      <c r="H51" s="60"/>
      <c r="I51" s="60"/>
      <c r="J51" s="60"/>
      <c r="K51" s="60"/>
      <c r="L51" s="60"/>
      <c r="M51" s="60"/>
    </row>
    <row r="52" spans="1:13" x14ac:dyDescent="0.15">
      <c r="A52" s="27"/>
      <c r="B52" s="19" t="s">
        <v>95</v>
      </c>
      <c r="C52" s="2" t="s">
        <v>157</v>
      </c>
      <c r="D52" s="55" t="s">
        <v>57</v>
      </c>
      <c r="E52" s="2" t="s">
        <v>158</v>
      </c>
      <c r="F52" s="55" t="str">
        <f>IF(wskakunin_kanri1_NAME="", "", wskakunin_kanri1_NAME)</f>
        <v/>
      </c>
      <c r="G52" s="60"/>
      <c r="H52" s="60"/>
      <c r="I52" s="60"/>
      <c r="J52" s="60"/>
      <c r="K52" s="60"/>
      <c r="L52" s="60"/>
      <c r="M52" s="60"/>
    </row>
    <row r="53" spans="1:13" x14ac:dyDescent="0.15">
      <c r="A53" s="27"/>
      <c r="B53" s="19" t="s">
        <v>124</v>
      </c>
      <c r="C53" s="2" t="s">
        <v>159</v>
      </c>
      <c r="D53" s="55" t="s">
        <v>57</v>
      </c>
      <c r="E53" s="2" t="s">
        <v>160</v>
      </c>
      <c r="F53" s="55" t="str">
        <f>IF(wskakunin_kanri1_JIMU__sikaku="", "", wskakunin_kanri1_JIMU__sikaku)</f>
        <v/>
      </c>
      <c r="G53" s="60"/>
      <c r="H53" s="60"/>
      <c r="I53" s="60"/>
      <c r="J53" s="60"/>
      <c r="K53" s="60"/>
      <c r="L53" s="60"/>
      <c r="M53" s="60"/>
    </row>
    <row r="54" spans="1:13" x14ac:dyDescent="0.15">
      <c r="A54" s="27"/>
      <c r="B54" s="19" t="s">
        <v>127</v>
      </c>
      <c r="C54" s="2" t="s">
        <v>161</v>
      </c>
      <c r="D54" s="55" t="s">
        <v>57</v>
      </c>
      <c r="E54" s="2" t="s">
        <v>162</v>
      </c>
      <c r="F54" s="55" t="str">
        <f>IF(wskakunin_kanri1_JIMU_NAME="", "", wskakunin_kanri1_JIMU_NAME)</f>
        <v/>
      </c>
      <c r="G54" s="60"/>
      <c r="H54" s="60"/>
      <c r="I54" s="60"/>
      <c r="J54" s="60"/>
      <c r="K54" s="60"/>
      <c r="L54" s="60"/>
      <c r="M54" s="60"/>
    </row>
    <row r="55" spans="1:13" x14ac:dyDescent="0.15">
      <c r="A55" s="27"/>
      <c r="B55" s="19" t="s">
        <v>102</v>
      </c>
      <c r="C55" s="2" t="s">
        <v>163</v>
      </c>
      <c r="D55" s="57" t="s">
        <v>57</v>
      </c>
      <c r="E55" s="2" t="s">
        <v>164</v>
      </c>
      <c r="F55" s="55" t="str">
        <f>IF(wskakunin_kanri1_ZIP="", "", wskakunin_kanri1_ZIP)</f>
        <v/>
      </c>
      <c r="G55" s="60"/>
      <c r="H55" s="60"/>
      <c r="I55" s="60"/>
      <c r="J55" s="60"/>
      <c r="K55" s="60"/>
      <c r="L55" s="60"/>
      <c r="M55" s="60"/>
    </row>
    <row r="56" spans="1:13" x14ac:dyDescent="0.15">
      <c r="A56" s="27"/>
      <c r="B56" s="19" t="s">
        <v>132</v>
      </c>
      <c r="C56" s="2" t="s">
        <v>165</v>
      </c>
      <c r="D56" s="55" t="s">
        <v>57</v>
      </c>
      <c r="E56" s="2" t="s">
        <v>166</v>
      </c>
      <c r="F56" s="55" t="str">
        <f>IF(wskakunin_kanri1__address="", "", wskakunin_kanri1__address)</f>
        <v/>
      </c>
      <c r="G56" s="60"/>
      <c r="H56" s="60"/>
      <c r="I56" s="60"/>
      <c r="J56" s="60"/>
      <c r="K56" s="60"/>
      <c r="L56" s="60"/>
      <c r="M56" s="60"/>
    </row>
    <row r="57" spans="1:13" x14ac:dyDescent="0.15">
      <c r="A57" s="27"/>
      <c r="B57" s="19" t="s">
        <v>107</v>
      </c>
      <c r="C57" s="2" t="s">
        <v>167</v>
      </c>
      <c r="D57" s="57" t="s">
        <v>57</v>
      </c>
      <c r="E57" s="2" t="s">
        <v>168</v>
      </c>
      <c r="F57" s="55" t="str">
        <f>IF(wskakunin_kanri1_TEL="", "", wskakunin_kanri1_TEL)</f>
        <v/>
      </c>
      <c r="G57" s="60"/>
      <c r="H57" s="60"/>
      <c r="I57" s="60"/>
      <c r="J57" s="60"/>
      <c r="K57" s="60"/>
      <c r="L57" s="60"/>
      <c r="M57" s="60"/>
    </row>
    <row r="58" spans="1:13" x14ac:dyDescent="0.15">
      <c r="A58" s="16" t="s">
        <v>169</v>
      </c>
      <c r="B58" s="22" t="s">
        <v>95</v>
      </c>
      <c r="C58" s="2" t="s">
        <v>170</v>
      </c>
      <c r="D58" s="55" t="s">
        <v>57</v>
      </c>
      <c r="E58" s="2" t="s">
        <v>171</v>
      </c>
      <c r="F58" s="55" t="str">
        <f>IF(wskakunin_sekou1_NAME="", "", wskakunin_sekou1_NAME)</f>
        <v/>
      </c>
      <c r="G58" s="60"/>
      <c r="H58" s="60"/>
      <c r="I58" s="60"/>
      <c r="J58" s="60"/>
      <c r="K58" s="60"/>
      <c r="L58" s="60"/>
      <c r="M58" s="60"/>
    </row>
    <row r="59" spans="1:13" x14ac:dyDescent="0.15">
      <c r="A59" s="28"/>
      <c r="B59" s="22" t="s">
        <v>172</v>
      </c>
      <c r="C59" s="2" t="s">
        <v>173</v>
      </c>
      <c r="D59" s="55" t="s">
        <v>57</v>
      </c>
      <c r="E59" s="2" t="s">
        <v>174</v>
      </c>
      <c r="F59" s="55" t="str">
        <f>IF(wskakunin_sekou1_SEKOU__sikaku="", "", wskakunin_sekou1_SEKOU__sikaku)</f>
        <v/>
      </c>
      <c r="G59" s="60"/>
      <c r="H59" s="60"/>
      <c r="I59" s="60"/>
      <c r="J59" s="60"/>
      <c r="K59" s="60"/>
      <c r="L59" s="60"/>
      <c r="M59" s="60"/>
    </row>
    <row r="60" spans="1:13" x14ac:dyDescent="0.15">
      <c r="A60" s="28"/>
      <c r="B60" s="22" t="s">
        <v>175</v>
      </c>
      <c r="C60" s="2" t="s">
        <v>176</v>
      </c>
      <c r="D60" s="55" t="s">
        <v>57</v>
      </c>
      <c r="E60" s="2" t="s">
        <v>177</v>
      </c>
      <c r="F60" s="55" t="str">
        <f>IF(wskakunin_sekou1_JIMU_NAME="", "", wskakunin_sekou1_JIMU_NAME)</f>
        <v/>
      </c>
      <c r="G60" s="60"/>
      <c r="H60" s="60"/>
      <c r="I60" s="60"/>
      <c r="J60" s="60"/>
      <c r="K60" s="60"/>
      <c r="L60" s="60"/>
      <c r="M60" s="60"/>
    </row>
    <row r="61" spans="1:13" x14ac:dyDescent="0.15">
      <c r="A61" s="28"/>
      <c r="B61" s="22" t="s">
        <v>102</v>
      </c>
      <c r="C61" s="2" t="s">
        <v>178</v>
      </c>
      <c r="D61" s="57" t="s">
        <v>57</v>
      </c>
      <c r="E61" s="2" t="s">
        <v>179</v>
      </c>
      <c r="F61" s="55" t="str">
        <f>IF(wskakunin_sekou1_ZIP="", "", wskakunin_sekou1_ZIP)</f>
        <v/>
      </c>
      <c r="G61" s="60"/>
      <c r="H61" s="60"/>
      <c r="I61" s="60"/>
      <c r="J61" s="60"/>
      <c r="K61" s="60"/>
      <c r="L61" s="60"/>
      <c r="M61" s="60"/>
    </row>
    <row r="62" spans="1:13" x14ac:dyDescent="0.15">
      <c r="A62" s="28"/>
      <c r="B62" s="22" t="s">
        <v>132</v>
      </c>
      <c r="C62" s="2" t="s">
        <v>180</v>
      </c>
      <c r="D62" s="55" t="s">
        <v>57</v>
      </c>
      <c r="E62" s="2" t="s">
        <v>181</v>
      </c>
      <c r="F62" s="55" t="str">
        <f>IF(wskakunin_sekou1__address="", "", wskakunin_sekou1__address)</f>
        <v/>
      </c>
      <c r="G62" s="60"/>
      <c r="H62" s="60"/>
      <c r="I62" s="60"/>
      <c r="J62" s="60"/>
      <c r="K62" s="60"/>
      <c r="L62" s="60"/>
      <c r="M62" s="60"/>
    </row>
    <row r="63" spans="1:13" x14ac:dyDescent="0.15">
      <c r="A63" s="28"/>
      <c r="B63" s="22" t="s">
        <v>107</v>
      </c>
      <c r="C63" s="2" t="s">
        <v>182</v>
      </c>
      <c r="D63" s="57" t="s">
        <v>57</v>
      </c>
      <c r="E63" s="2" t="s">
        <v>183</v>
      </c>
      <c r="F63" s="55" t="str">
        <f>IF(wskakunin_sekou1_TEL="", "", wskakunin_sekou1_TEL)</f>
        <v/>
      </c>
      <c r="G63" s="60"/>
      <c r="H63" s="60"/>
      <c r="I63" s="60"/>
      <c r="J63" s="60"/>
      <c r="K63" s="60"/>
      <c r="L63" s="60"/>
      <c r="M63" s="60"/>
    </row>
    <row r="64" spans="1:13" x14ac:dyDescent="0.15">
      <c r="A64" s="28"/>
      <c r="B64" s="23" t="s">
        <v>184</v>
      </c>
      <c r="D64" s="60"/>
      <c r="E64" s="2" t="s">
        <v>185</v>
      </c>
      <c r="F64" s="55" t="b">
        <f>IF(ISERROR(FIND("一建設", cst_wskakunin_sekou1_JIMU_NAME)), FALSE, FIND("一建設", cst_wskakunin_sekou1_JIMU_NAME)=1)</f>
        <v>0</v>
      </c>
      <c r="G64" s="60"/>
      <c r="H64" s="60" t="s">
        <v>186</v>
      </c>
      <c r="I64" s="60"/>
      <c r="J64" s="60"/>
      <c r="K64" s="60"/>
      <c r="L64" s="60"/>
      <c r="M64" s="60"/>
    </row>
    <row r="65" spans="1:13" x14ac:dyDescent="0.15">
      <c r="A65" s="28"/>
      <c r="B65" s="23" t="s">
        <v>187</v>
      </c>
      <c r="D65" s="60"/>
      <c r="E65" s="2" t="s">
        <v>188</v>
      </c>
      <c r="F65" s="55">
        <f>IF(ISERROR(FIND("ケイアイスター不動産", cst_wskakunin_sekou1_JIMU_NAME)), 0, 1)</f>
        <v>0</v>
      </c>
      <c r="G65" s="60"/>
      <c r="H65" s="60"/>
      <c r="I65" s="60"/>
      <c r="J65" s="60"/>
      <c r="K65" s="60"/>
      <c r="L65" s="60"/>
      <c r="M65" s="60"/>
    </row>
    <row r="66" spans="1:13" x14ac:dyDescent="0.15">
      <c r="A66" s="5" t="s">
        <v>189</v>
      </c>
      <c r="B66" s="9"/>
      <c r="C66" s="2" t="s">
        <v>190</v>
      </c>
      <c r="D66" s="55" t="s">
        <v>191</v>
      </c>
      <c r="E66" s="2" t="s">
        <v>192</v>
      </c>
      <c r="F66" s="55" t="str">
        <f>IF(wskakunin_BUILD_NAME="", "",wskakunin_BUILD_NAME)</f>
        <v>あああああ</v>
      </c>
      <c r="G66" s="60"/>
      <c r="H66" s="60"/>
      <c r="I66" s="60"/>
      <c r="J66" s="60"/>
      <c r="K66" s="60"/>
      <c r="L66" s="60"/>
      <c r="M66" s="60"/>
    </row>
    <row r="67" spans="1:13" x14ac:dyDescent="0.15">
      <c r="A67" s="46" t="s">
        <v>193</v>
      </c>
      <c r="B67" s="23"/>
      <c r="C67" s="2" t="s">
        <v>194</v>
      </c>
      <c r="D67" s="55" t="s">
        <v>195</v>
      </c>
      <c r="E67" s="2" t="s">
        <v>196</v>
      </c>
      <c r="F67" s="55" t="str">
        <f>IF(wskakunin_BUILD__address="", "", wskakunin_BUILD__address)</f>
        <v>埼玉県</v>
      </c>
      <c r="G67" s="60"/>
      <c r="H67" s="60"/>
      <c r="I67" s="60"/>
      <c r="J67" s="60"/>
      <c r="K67" s="60"/>
      <c r="L67" s="60"/>
      <c r="M67" s="60"/>
    </row>
    <row r="68" spans="1:13" x14ac:dyDescent="0.15">
      <c r="A68" s="56"/>
      <c r="B68" s="48" t="s">
        <v>197</v>
      </c>
      <c r="C68" s="2" t="s">
        <v>198</v>
      </c>
      <c r="D68" s="55" t="s">
        <v>195</v>
      </c>
      <c r="E68" s="2" t="s">
        <v>199</v>
      </c>
      <c r="F68" s="55" t="str">
        <f>IF(wskakunin_BUILD_KEN__ken="","",wskakunin_BUILD_KEN__ken)</f>
        <v>埼玉県</v>
      </c>
      <c r="G68" s="60"/>
      <c r="H68" s="60"/>
      <c r="I68" s="60"/>
      <c r="J68" s="60"/>
      <c r="K68" s="60"/>
      <c r="L68" s="60"/>
      <c r="M68" s="60"/>
    </row>
    <row r="69" spans="1:13" x14ac:dyDescent="0.15">
      <c r="A69" s="46" t="s">
        <v>200</v>
      </c>
      <c r="B69" s="22" t="s">
        <v>201</v>
      </c>
      <c r="C69" s="2" t="s">
        <v>202</v>
      </c>
      <c r="D69" s="55" t="s">
        <v>57</v>
      </c>
      <c r="E69" s="2" t="s">
        <v>203</v>
      </c>
      <c r="F69" s="55" t="str">
        <f>IF(wskakunin__kuiki="", "", wskakunin__kuiki)</f>
        <v/>
      </c>
      <c r="G69" s="60"/>
      <c r="H69" s="60"/>
      <c r="I69" s="60"/>
      <c r="J69" s="60"/>
      <c r="K69" s="60"/>
      <c r="L69" s="60"/>
      <c r="M69" s="60"/>
    </row>
    <row r="70" spans="1:13" x14ac:dyDescent="0.15">
      <c r="A70" s="45"/>
      <c r="B70" s="48" t="s">
        <v>204</v>
      </c>
      <c r="C70" s="2" t="s">
        <v>205</v>
      </c>
      <c r="D70" s="55" t="s">
        <v>57</v>
      </c>
      <c r="E70" s="2" t="s">
        <v>206</v>
      </c>
      <c r="F70" s="55" t="str">
        <f>IF(wskakunin_KUIKI_TOSI=1,"■","□")</f>
        <v>□</v>
      </c>
      <c r="G70" s="60"/>
      <c r="H70" s="60"/>
      <c r="I70" s="60"/>
      <c r="J70" s="60"/>
      <c r="K70" s="60"/>
      <c r="L70" s="60"/>
      <c r="M70" s="60"/>
    </row>
    <row r="71" spans="1:13" x14ac:dyDescent="0.15">
      <c r="A71" s="45"/>
      <c r="B71" s="48" t="s">
        <v>207</v>
      </c>
      <c r="C71" s="2" t="s">
        <v>208</v>
      </c>
      <c r="D71" s="55" t="s">
        <v>57</v>
      </c>
      <c r="E71" s="2" t="s">
        <v>209</v>
      </c>
      <c r="F71" s="55" t="str">
        <f>IF(wskakunin_KUIKI_JYUN_TOSHI=1,"■","□")</f>
        <v>□</v>
      </c>
      <c r="G71" s="60"/>
      <c r="H71" s="60"/>
      <c r="I71" s="60"/>
      <c r="J71" s="60"/>
      <c r="K71" s="60"/>
      <c r="L71" s="60"/>
      <c r="M71" s="60"/>
    </row>
    <row r="72" spans="1:13" x14ac:dyDescent="0.15">
      <c r="A72" s="45"/>
      <c r="B72" s="33" t="s">
        <v>210</v>
      </c>
      <c r="C72" s="2" t="s">
        <v>211</v>
      </c>
      <c r="D72" s="55" t="s">
        <v>57</v>
      </c>
      <c r="E72" s="2" t="s">
        <v>212</v>
      </c>
      <c r="F72" s="55" t="str">
        <f>IF(wskakunin_KUIKI_KUIKIGAI=1,"■","□")</f>
        <v>□</v>
      </c>
      <c r="G72" s="60"/>
      <c r="H72" s="60"/>
      <c r="I72" s="60"/>
      <c r="J72" s="60"/>
      <c r="K72" s="60"/>
      <c r="L72" s="60"/>
      <c r="M72" s="60"/>
    </row>
    <row r="73" spans="1:13" x14ac:dyDescent="0.15">
      <c r="A73" s="28"/>
      <c r="B73" s="22" t="s">
        <v>213</v>
      </c>
      <c r="C73" s="2" t="s">
        <v>214</v>
      </c>
      <c r="D73" s="55" t="s">
        <v>57</v>
      </c>
      <c r="E73" s="2" t="s">
        <v>215</v>
      </c>
      <c r="F73" s="55" t="str">
        <f>IF(wskakunin__tosi_kuiki="", "", wskakunin__tosi_kuiki)</f>
        <v/>
      </c>
      <c r="G73" s="60"/>
      <c r="H73" s="60"/>
      <c r="I73" s="60"/>
      <c r="J73" s="60"/>
      <c r="K73" s="60"/>
      <c r="L73" s="60"/>
      <c r="M73" s="60"/>
    </row>
    <row r="74" spans="1:13" x14ac:dyDescent="0.15">
      <c r="A74" s="28"/>
      <c r="B74" s="48" t="s">
        <v>216</v>
      </c>
      <c r="C74" s="2" t="s">
        <v>217</v>
      </c>
      <c r="D74" s="55" t="s">
        <v>57</v>
      </c>
      <c r="E74" s="2" t="s">
        <v>218</v>
      </c>
      <c r="F74" s="55" t="str">
        <f>IF(wskakunin_KUIKI_SIGAIKA=1,"■","□")</f>
        <v>□</v>
      </c>
      <c r="G74" s="60"/>
      <c r="H74" s="60"/>
      <c r="I74" s="60"/>
      <c r="J74" s="60"/>
      <c r="K74" s="60"/>
      <c r="L74" s="60"/>
      <c r="M74" s="60"/>
    </row>
    <row r="75" spans="1:13" x14ac:dyDescent="0.15">
      <c r="A75" s="28"/>
      <c r="B75" s="48" t="s">
        <v>219</v>
      </c>
      <c r="C75" s="2" t="s">
        <v>220</v>
      </c>
      <c r="D75" s="55" t="s">
        <v>57</v>
      </c>
      <c r="E75" s="2" t="s">
        <v>221</v>
      </c>
      <c r="F75" s="55" t="str">
        <f>IF(wskakunin_KUIKI_TYOSEI=1,"■","□")</f>
        <v>□</v>
      </c>
      <c r="G75" s="60"/>
      <c r="H75" s="60"/>
      <c r="I75" s="60"/>
      <c r="J75" s="60"/>
      <c r="K75" s="60"/>
      <c r="L75" s="60"/>
      <c r="M75" s="60"/>
    </row>
    <row r="76" spans="1:13" x14ac:dyDescent="0.15">
      <c r="A76" s="28"/>
      <c r="B76" s="48" t="s">
        <v>222</v>
      </c>
      <c r="C76" s="2" t="s">
        <v>223</v>
      </c>
      <c r="D76" s="55" t="s">
        <v>57</v>
      </c>
      <c r="E76" s="2" t="s">
        <v>224</v>
      </c>
      <c r="F76" s="55" t="str">
        <f>IF(wskakunin_KUIKI_HISETTEI=1,"■","□")</f>
        <v>□</v>
      </c>
      <c r="G76" s="60"/>
      <c r="H76" s="60"/>
      <c r="I76" s="60"/>
      <c r="J76" s="60"/>
      <c r="K76" s="60"/>
      <c r="L76" s="60"/>
      <c r="M76" s="60"/>
    </row>
    <row r="77" spans="1:13" x14ac:dyDescent="0.15">
      <c r="A77" s="3" t="s">
        <v>225</v>
      </c>
      <c r="B77" s="9"/>
      <c r="C77" s="2" t="s">
        <v>226</v>
      </c>
      <c r="D77" s="55" t="s">
        <v>57</v>
      </c>
      <c r="E77" s="2" t="s">
        <v>227</v>
      </c>
      <c r="F77" s="55" t="str">
        <f>IF(wskakunin__bouka="", "", wskakunin__bouka)</f>
        <v/>
      </c>
      <c r="G77" s="60"/>
      <c r="H77" s="60"/>
      <c r="I77" s="60"/>
      <c r="J77" s="60"/>
      <c r="K77" s="60"/>
      <c r="L77" s="60"/>
      <c r="M77" s="60"/>
    </row>
    <row r="78" spans="1:13" x14ac:dyDescent="0.15">
      <c r="A78" s="20"/>
      <c r="B78" s="19" t="s">
        <v>228</v>
      </c>
      <c r="C78" s="2" t="s">
        <v>229</v>
      </c>
      <c r="D78" s="55" t="s">
        <v>57</v>
      </c>
      <c r="E78" s="2" t="s">
        <v>230</v>
      </c>
      <c r="F78" s="55" t="str">
        <f>IF(wskakunin_BOUKA_BOUKA=1,"■","□")</f>
        <v>□</v>
      </c>
      <c r="G78" s="60"/>
      <c r="H78" s="60"/>
      <c r="I78" s="60"/>
      <c r="J78" s="60"/>
      <c r="K78" s="60"/>
      <c r="L78" s="60"/>
      <c r="M78" s="60"/>
    </row>
    <row r="79" spans="1:13" x14ac:dyDescent="0.15">
      <c r="A79" s="20"/>
      <c r="B79" s="19" t="s">
        <v>231</v>
      </c>
      <c r="C79" s="2" t="s">
        <v>232</v>
      </c>
      <c r="D79" s="55" t="s">
        <v>57</v>
      </c>
      <c r="E79" s="2" t="s">
        <v>233</v>
      </c>
      <c r="F79" s="55" t="str">
        <f>IF(wskakunin_BOUKA_JYUN_BOUKA=1,"■","□")</f>
        <v>□</v>
      </c>
      <c r="G79" s="60"/>
      <c r="H79" s="60"/>
      <c r="I79" s="60"/>
      <c r="J79" s="60"/>
      <c r="K79" s="60"/>
      <c r="L79" s="60"/>
      <c r="M79" s="60"/>
    </row>
    <row r="80" spans="1:13" x14ac:dyDescent="0.15">
      <c r="A80" s="20"/>
      <c r="B80" s="19" t="s">
        <v>234</v>
      </c>
      <c r="C80" s="2" t="s">
        <v>235</v>
      </c>
      <c r="D80" s="55" t="s">
        <v>57</v>
      </c>
      <c r="E80" s="2" t="s">
        <v>236</v>
      </c>
      <c r="F80" s="55" t="str">
        <f>IF(wskakunin_BOUKA_NASI=1,"■","□")</f>
        <v>□</v>
      </c>
      <c r="G80" s="60"/>
      <c r="H80" s="60"/>
      <c r="I80" s="60"/>
      <c r="J80" s="60"/>
      <c r="K80" s="60"/>
      <c r="L80" s="60"/>
      <c r="M80" s="60"/>
    </row>
    <row r="81" spans="1:13" x14ac:dyDescent="0.15">
      <c r="A81" s="47"/>
      <c r="B81" s="19" t="s">
        <v>237</v>
      </c>
      <c r="C81" s="2" t="s">
        <v>238</v>
      </c>
      <c r="D81" s="55" t="s">
        <v>57</v>
      </c>
      <c r="E81" s="2" t="s">
        <v>239</v>
      </c>
      <c r="F81" s="55" t="str">
        <f>IF(wskakunin_BOUKA_22JYO=1,"■","□")</f>
        <v>□</v>
      </c>
      <c r="G81" s="60"/>
      <c r="H81" s="60"/>
      <c r="I81" s="60"/>
      <c r="J81" s="60"/>
      <c r="K81" s="60"/>
      <c r="L81" s="60"/>
      <c r="M81" s="60"/>
    </row>
    <row r="82" spans="1:13" x14ac:dyDescent="0.15">
      <c r="A82" s="4" t="s">
        <v>240</v>
      </c>
      <c r="B82" s="19" t="s">
        <v>241</v>
      </c>
      <c r="C82" s="2" t="s">
        <v>242</v>
      </c>
      <c r="D82" s="61" t="s">
        <v>57</v>
      </c>
      <c r="E82" s="2" t="s">
        <v>243</v>
      </c>
      <c r="F82" s="55" t="str">
        <f>IF(wskakunin_SHIKITI_MENSEKI_1_TOTAL="", "", wskakunin_SHIKITI_MENSEKI_1_TOTAL)</f>
        <v/>
      </c>
      <c r="G82" s="60"/>
      <c r="H82" s="60"/>
      <c r="I82" s="60"/>
      <c r="J82" s="60"/>
      <c r="K82" s="60"/>
      <c r="L82" s="60"/>
      <c r="M82" s="60"/>
    </row>
    <row r="83" spans="1:13" x14ac:dyDescent="0.15">
      <c r="A83" s="4" t="s">
        <v>244</v>
      </c>
      <c r="B83" s="19" t="s">
        <v>245</v>
      </c>
      <c r="C83" s="2" t="s">
        <v>246</v>
      </c>
      <c r="D83" s="61" t="s">
        <v>57</v>
      </c>
      <c r="E83" s="2" t="s">
        <v>247</v>
      </c>
      <c r="F83" s="55" t="str">
        <f>IF(wskakunin_KENTIKU_MENSEKI_SHINSEI="", "", wskakunin_KENTIKU_MENSEKI_SHINSEI)</f>
        <v/>
      </c>
      <c r="G83" s="60"/>
      <c r="H83" s="60"/>
      <c r="I83" s="60"/>
      <c r="J83" s="60"/>
      <c r="K83" s="60"/>
      <c r="L83" s="60"/>
      <c r="M83" s="60"/>
    </row>
    <row r="84" spans="1:13" x14ac:dyDescent="0.15">
      <c r="A84" s="17" t="s">
        <v>248</v>
      </c>
      <c r="B84" s="24" t="s">
        <v>249</v>
      </c>
      <c r="C84" s="2" t="s">
        <v>250</v>
      </c>
      <c r="D84" s="61" t="s">
        <v>57</v>
      </c>
      <c r="E84" s="2" t="s">
        <v>251</v>
      </c>
      <c r="F84" s="55" t="str">
        <f>IF(wskakunin_NOBE_MENSEKI_BUILD_SHINSEI="", "", wskakunin_NOBE_MENSEKI_BUILD_SHINSEI)</f>
        <v/>
      </c>
      <c r="G84" s="60"/>
      <c r="H84" s="60"/>
      <c r="I84" s="60"/>
      <c r="J84" s="60"/>
      <c r="K84" s="60"/>
      <c r="L84" s="60"/>
      <c r="M84" s="60"/>
    </row>
    <row r="85" spans="1:13" x14ac:dyDescent="0.15">
      <c r="A85" s="30" t="s">
        <v>252</v>
      </c>
      <c r="B85" s="18" t="s">
        <v>253</v>
      </c>
      <c r="C85" s="2" t="s">
        <v>254</v>
      </c>
      <c r="D85" s="55" t="s">
        <v>255</v>
      </c>
      <c r="E85" s="2" t="s">
        <v>256</v>
      </c>
      <c r="F85" s="55" t="str">
        <f>IF(wskakunin_p4_1_youto1_YOUTO="", "", wskakunin_p4_1_youto1_YOUTO)</f>
        <v>一戸建ての住宅</v>
      </c>
      <c r="G85" s="60"/>
      <c r="H85" s="60"/>
      <c r="I85" s="60"/>
      <c r="J85" s="60"/>
      <c r="K85" s="60"/>
      <c r="L85" s="60"/>
      <c r="M85" s="60"/>
    </row>
    <row r="86" spans="1:13" x14ac:dyDescent="0.15">
      <c r="A86" s="29"/>
      <c r="B86" s="18" t="s">
        <v>49</v>
      </c>
      <c r="C86" s="2" t="s">
        <v>257</v>
      </c>
      <c r="D86" s="57" t="s">
        <v>258</v>
      </c>
      <c r="E86" s="2" t="s">
        <v>259</v>
      </c>
      <c r="F86" s="55" t="str">
        <f>IF(wskakunin_p4_1_youto1_YOUTO_CODE="","",wskakunin_p4_1_youto1_YOUTO_CODE)</f>
        <v>08010</v>
      </c>
      <c r="G86" s="60"/>
      <c r="H86" s="60"/>
      <c r="I86" s="60"/>
      <c r="J86" s="60"/>
      <c r="K86" s="60"/>
      <c r="L86" s="60"/>
      <c r="M86" s="60"/>
    </row>
    <row r="87" spans="1:13" x14ac:dyDescent="0.15">
      <c r="A87" s="29"/>
      <c r="B87" s="63" t="s">
        <v>260</v>
      </c>
      <c r="D87" s="66"/>
      <c r="E87" s="2" t="s">
        <v>261</v>
      </c>
      <c r="F87" s="55"/>
      <c r="G87" s="60"/>
      <c r="H87" s="60"/>
      <c r="I87" s="60"/>
      <c r="J87" s="60"/>
      <c r="K87" s="60"/>
      <c r="L87" s="60"/>
      <c r="M87" s="60"/>
    </row>
    <row r="88" spans="1:13" x14ac:dyDescent="0.15">
      <c r="A88" s="29"/>
      <c r="B88" s="63" t="s">
        <v>262</v>
      </c>
      <c r="D88" s="66"/>
      <c r="E88" s="2" t="s">
        <v>263</v>
      </c>
      <c r="F88" s="55"/>
      <c r="G88" s="60"/>
      <c r="H88" s="60"/>
      <c r="I88" s="60"/>
      <c r="J88" s="60"/>
      <c r="K88" s="60"/>
      <c r="L88" s="60"/>
      <c r="M88" s="60"/>
    </row>
    <row r="89" spans="1:13" x14ac:dyDescent="0.15">
      <c r="A89" s="29"/>
      <c r="B89" s="63" t="s">
        <v>264</v>
      </c>
      <c r="D89" s="66"/>
      <c r="E89" s="2" t="s">
        <v>265</v>
      </c>
      <c r="F89" s="55"/>
      <c r="G89" s="60"/>
      <c r="H89" s="60"/>
      <c r="I89" s="60"/>
      <c r="J89" s="60"/>
      <c r="K89" s="60"/>
      <c r="L89" s="60"/>
      <c r="M89" s="60"/>
    </row>
    <row r="90" spans="1:13" x14ac:dyDescent="0.15">
      <c r="A90" s="29"/>
      <c r="B90" s="63" t="s">
        <v>266</v>
      </c>
      <c r="D90" s="66"/>
      <c r="E90" s="2" t="s">
        <v>267</v>
      </c>
      <c r="F90" s="55"/>
      <c r="G90" s="60"/>
      <c r="H90" s="60"/>
      <c r="I90" s="60"/>
      <c r="J90" s="60"/>
      <c r="K90" s="60"/>
      <c r="L90" s="60"/>
      <c r="M90" s="60"/>
    </row>
    <row r="91" spans="1:13" x14ac:dyDescent="0.15">
      <c r="A91" s="29"/>
      <c r="B91" s="63" t="s">
        <v>268</v>
      </c>
      <c r="D91" s="66"/>
      <c r="E91" s="2" t="s">
        <v>269</v>
      </c>
      <c r="F91" s="55"/>
      <c r="G91" s="60"/>
      <c r="H91" s="60"/>
      <c r="I91" s="60"/>
      <c r="J91" s="60"/>
      <c r="K91" s="60"/>
      <c r="L91" s="60"/>
      <c r="M91" s="60"/>
    </row>
    <row r="92" spans="1:13" x14ac:dyDescent="0.15">
      <c r="A92" s="29"/>
      <c r="B92" s="63" t="s">
        <v>270</v>
      </c>
      <c r="D92" s="66"/>
      <c r="E92" s="2" t="s">
        <v>271</v>
      </c>
      <c r="F92" s="55"/>
      <c r="G92" s="60"/>
      <c r="H92" s="60"/>
      <c r="I92" s="60"/>
      <c r="J92" s="60"/>
      <c r="K92" s="60"/>
      <c r="L92" s="60"/>
      <c r="M92" s="60"/>
    </row>
    <row r="93" spans="1:13" x14ac:dyDescent="0.15">
      <c r="A93" s="29"/>
      <c r="B93" s="63" t="s">
        <v>272</v>
      </c>
      <c r="D93" s="66"/>
      <c r="E93" s="2" t="s">
        <v>273</v>
      </c>
      <c r="F93" s="55" t="str">
        <f>IF(D86="08010","○","")</f>
        <v>○</v>
      </c>
      <c r="G93" s="60"/>
      <c r="H93" s="60"/>
      <c r="I93" s="60"/>
      <c r="J93" s="60"/>
      <c r="K93" s="60"/>
      <c r="L93" s="60"/>
      <c r="M93" s="60"/>
    </row>
    <row r="94" spans="1:13" x14ac:dyDescent="0.15">
      <c r="A94" s="28"/>
      <c r="B94" s="18" t="s">
        <v>274</v>
      </c>
      <c r="C94" s="2" t="s">
        <v>275</v>
      </c>
      <c r="D94" s="55" t="s">
        <v>57</v>
      </c>
      <c r="E94" s="2" t="s">
        <v>276</v>
      </c>
      <c r="F94" s="55" t="str">
        <f>IF(wskakunin_p4_1__kouji="", "", wskakunin_p4_1__kouji)</f>
        <v/>
      </c>
      <c r="G94" s="60"/>
      <c r="H94" s="60"/>
      <c r="I94" s="60"/>
      <c r="J94" s="60"/>
      <c r="K94" s="60"/>
      <c r="L94" s="60"/>
      <c r="M94" s="60"/>
    </row>
    <row r="95" spans="1:13" x14ac:dyDescent="0.15">
      <c r="A95" s="28"/>
      <c r="B95" s="18" t="s">
        <v>277</v>
      </c>
      <c r="C95" s="2" t="s">
        <v>278</v>
      </c>
      <c r="D95" s="55" t="s">
        <v>57</v>
      </c>
      <c r="E95" s="2" t="s">
        <v>279</v>
      </c>
      <c r="F95" s="55" t="str">
        <f>IF(wskakunin_p4_1_KAISU_TIKAI_NOZOKU="", "", wskakunin_p4_1_KAISU_TIKAI_NOZOKU)</f>
        <v/>
      </c>
      <c r="G95" s="60"/>
      <c r="H95" s="60"/>
      <c r="I95" s="60"/>
      <c r="J95" s="60"/>
      <c r="K95" s="60"/>
      <c r="L95" s="60"/>
      <c r="M95" s="60"/>
    </row>
    <row r="96" spans="1:13" x14ac:dyDescent="0.15">
      <c r="A96" s="28"/>
      <c r="B96" s="18" t="s">
        <v>280</v>
      </c>
      <c r="C96" s="2" t="s">
        <v>281</v>
      </c>
      <c r="D96" s="55" t="s">
        <v>57</v>
      </c>
      <c r="E96" s="2" t="s">
        <v>282</v>
      </c>
      <c r="F96" s="55" t="str">
        <f>IF(wskakunin_p4_1_KAISU_TIKAI="", "", wskakunin_p4_1_KAISU_TIKAI)</f>
        <v/>
      </c>
      <c r="G96" s="60"/>
      <c r="H96" s="60"/>
      <c r="I96" s="60"/>
      <c r="J96" s="60"/>
      <c r="K96" s="60"/>
      <c r="L96" s="60"/>
      <c r="M96" s="60"/>
    </row>
    <row r="97" spans="1:13" x14ac:dyDescent="0.15">
      <c r="A97" s="28"/>
      <c r="B97" s="18" t="s">
        <v>283</v>
      </c>
      <c r="C97" s="2" t="s">
        <v>284</v>
      </c>
      <c r="D97" s="55" t="s">
        <v>57</v>
      </c>
      <c r="E97" s="2" t="s">
        <v>285</v>
      </c>
      <c r="F97" s="55" t="str">
        <f>IF(wskakunin_p4_1_KOUZOU1="", "", wskakunin_p4_1_KOUZOU1)</f>
        <v/>
      </c>
      <c r="G97" s="60"/>
      <c r="H97" s="60"/>
      <c r="I97" s="60"/>
      <c r="J97" s="60"/>
      <c r="K97" s="60"/>
      <c r="L97" s="60"/>
      <c r="M97" s="60"/>
    </row>
    <row r="98" spans="1:13" x14ac:dyDescent="0.15">
      <c r="A98" s="28"/>
      <c r="B98" s="18" t="s">
        <v>286</v>
      </c>
      <c r="C98" s="2" t="s">
        <v>287</v>
      </c>
      <c r="D98" s="55" t="s">
        <v>57</v>
      </c>
      <c r="E98" s="2" t="s">
        <v>288</v>
      </c>
      <c r="F98" s="55" t="str">
        <f>IF(wskakunin_p4_1_KOUZOU2="", "", wskakunin_p4_1_KOUZOU2)</f>
        <v/>
      </c>
      <c r="G98" s="60"/>
      <c r="H98" s="60"/>
      <c r="I98" s="60"/>
      <c r="J98" s="60"/>
      <c r="K98" s="60"/>
      <c r="L98" s="60"/>
      <c r="M98" s="60"/>
    </row>
    <row r="99" spans="1:13" x14ac:dyDescent="0.15">
      <c r="A99" s="28"/>
      <c r="B99" s="18" t="s">
        <v>289</v>
      </c>
      <c r="C99" s="2" t="s">
        <v>290</v>
      </c>
      <c r="D99" s="62" t="s">
        <v>57</v>
      </c>
      <c r="E99" s="2" t="s">
        <v>291</v>
      </c>
      <c r="F99" s="55" t="str">
        <f>IF(wskakunin_p4_1_TAKASA_MAX="", "", wskakunin_p4_1_TAKASA_MAX)</f>
        <v/>
      </c>
      <c r="G99" s="60"/>
      <c r="H99" s="60"/>
      <c r="I99" s="60"/>
      <c r="J99" s="60"/>
      <c r="K99" s="60"/>
      <c r="L99" s="60"/>
      <c r="M99" s="60"/>
    </row>
    <row r="100" spans="1:13" x14ac:dyDescent="0.15">
      <c r="A100" s="28"/>
      <c r="B100" s="18" t="s">
        <v>292</v>
      </c>
      <c r="C100" s="2" t="s">
        <v>293</v>
      </c>
      <c r="D100" s="62" t="s">
        <v>57</v>
      </c>
      <c r="E100" s="2" t="s">
        <v>294</v>
      </c>
      <c r="F100" s="55" t="str">
        <f>IF(wskakunin_p4_1_TAKASA_KEN_MAX="", "", wskakunin_p4_1_TAKASA_KEN_MAX)</f>
        <v/>
      </c>
      <c r="G100" s="60"/>
      <c r="H100" s="60"/>
      <c r="I100" s="60"/>
      <c r="J100" s="60"/>
      <c r="K100" s="60"/>
      <c r="L100" s="60"/>
      <c r="M100" s="60"/>
    </row>
    <row r="101" spans="1:13" x14ac:dyDescent="0.15">
      <c r="A101" s="4" t="s">
        <v>295</v>
      </c>
      <c r="B101" s="19" t="s">
        <v>253</v>
      </c>
      <c r="C101" s="2" t="s">
        <v>296</v>
      </c>
      <c r="D101" s="55" t="s">
        <v>57</v>
      </c>
      <c r="E101" s="2" t="s">
        <v>297</v>
      </c>
      <c r="F101" s="55" t="str">
        <f>IF(wskakunin_YOUTO="", "", wskakunin_YOUTO)</f>
        <v/>
      </c>
      <c r="G101" s="60"/>
      <c r="H101" s="60"/>
      <c r="I101" s="60"/>
      <c r="J101" s="60"/>
      <c r="K101" s="60"/>
      <c r="L101" s="60"/>
      <c r="M101" s="60"/>
    </row>
    <row r="102" spans="1:13" x14ac:dyDescent="0.15">
      <c r="A102" s="27"/>
      <c r="B102" s="19" t="s">
        <v>274</v>
      </c>
      <c r="C102" s="2" t="s">
        <v>298</v>
      </c>
      <c r="D102" s="55" t="s">
        <v>57</v>
      </c>
      <c r="E102" s="2" t="s">
        <v>299</v>
      </c>
      <c r="F102" s="55" t="str">
        <f>IF(wskakunin__kouji="", "", wskakunin__kouji)</f>
        <v/>
      </c>
      <c r="G102" s="60"/>
      <c r="H102" s="60"/>
      <c r="I102" s="60"/>
      <c r="J102" s="60"/>
      <c r="K102" s="60"/>
      <c r="L102" s="60"/>
      <c r="M102" s="60"/>
    </row>
    <row r="103" spans="1:13" x14ac:dyDescent="0.15">
      <c r="A103" s="27"/>
      <c r="B103" s="19" t="s">
        <v>300</v>
      </c>
      <c r="C103" s="2" t="s">
        <v>301</v>
      </c>
      <c r="D103" s="55" t="s">
        <v>57</v>
      </c>
      <c r="E103" s="2" t="s">
        <v>302</v>
      </c>
      <c r="F103" s="55" t="str">
        <f>IF(wskakunin_KOUJI_SINTIKU=1,"○","")</f>
        <v/>
      </c>
      <c r="G103" s="60"/>
      <c r="H103" s="60"/>
      <c r="I103" s="60"/>
      <c r="J103" s="60"/>
      <c r="K103" s="60"/>
      <c r="L103" s="60"/>
      <c r="M103" s="60"/>
    </row>
    <row r="104" spans="1:13" x14ac:dyDescent="0.15">
      <c r="A104" s="27"/>
      <c r="B104" s="19" t="s">
        <v>303</v>
      </c>
      <c r="C104" s="2" t="s">
        <v>304</v>
      </c>
      <c r="D104" s="55" t="s">
        <v>57</v>
      </c>
      <c r="E104" s="2" t="s">
        <v>305</v>
      </c>
      <c r="F104" s="55" t="str">
        <f>IF(wskakunin_KOUJI_ZOUTIKU=1,"○","")</f>
        <v/>
      </c>
      <c r="G104" s="60"/>
      <c r="H104" s="60"/>
      <c r="I104" s="60"/>
      <c r="J104" s="60"/>
      <c r="K104" s="60"/>
      <c r="L104" s="60"/>
      <c r="M104" s="60"/>
    </row>
    <row r="105" spans="1:13" x14ac:dyDescent="0.15">
      <c r="A105" s="27"/>
      <c r="B105" s="19" t="s">
        <v>306</v>
      </c>
      <c r="C105" s="2" t="s">
        <v>307</v>
      </c>
      <c r="D105" s="55" t="s">
        <v>57</v>
      </c>
      <c r="E105" s="2" t="s">
        <v>308</v>
      </c>
      <c r="F105" s="55" t="str">
        <f>IF(wskakunin_KOUJI_KAITIKU=1,"○","")</f>
        <v/>
      </c>
      <c r="G105" s="60"/>
      <c r="H105" s="60"/>
      <c r="I105" s="60"/>
      <c r="J105" s="60"/>
      <c r="K105" s="60"/>
      <c r="L105" s="60"/>
      <c r="M105" s="60"/>
    </row>
    <row r="106" spans="1:13" x14ac:dyDescent="0.15">
      <c r="A106" s="27"/>
      <c r="B106" s="19" t="s">
        <v>309</v>
      </c>
      <c r="C106" s="2" t="s">
        <v>310</v>
      </c>
      <c r="D106" s="55" t="s">
        <v>57</v>
      </c>
      <c r="E106" s="2" t="s">
        <v>311</v>
      </c>
      <c r="F106" s="55" t="str">
        <f>IF(wskakunin_KOUJI_ITEN=1,"○","")</f>
        <v/>
      </c>
      <c r="G106" s="60"/>
      <c r="H106" s="60"/>
      <c r="I106" s="60"/>
      <c r="J106" s="60"/>
      <c r="K106" s="60"/>
      <c r="L106" s="60"/>
      <c r="M106" s="60"/>
    </row>
    <row r="107" spans="1:13" x14ac:dyDescent="0.15">
      <c r="A107" s="27"/>
      <c r="B107" s="19" t="s">
        <v>312</v>
      </c>
      <c r="C107" s="2" t="s">
        <v>313</v>
      </c>
      <c r="D107" s="61" t="s">
        <v>57</v>
      </c>
      <c r="E107" s="2" t="s">
        <v>314</v>
      </c>
      <c r="F107" s="55" t="str">
        <f>IF(wskakunin_NOBE_MENSEKI_JYUTAKU_SHINSEI="", "", wskakunin_NOBE_MENSEKI_JYUTAKU_SHINSEI)</f>
        <v/>
      </c>
      <c r="G107" s="60"/>
      <c r="H107" s="60"/>
      <c r="I107" s="60"/>
      <c r="J107" s="60"/>
      <c r="K107" s="60"/>
      <c r="L107" s="60"/>
      <c r="M107" s="60"/>
    </row>
    <row r="108" spans="1:13" x14ac:dyDescent="0.15">
      <c r="A108" s="27"/>
      <c r="B108" s="19" t="s">
        <v>277</v>
      </c>
      <c r="C108" s="2" t="s">
        <v>315</v>
      </c>
      <c r="D108" s="55" t="s">
        <v>57</v>
      </c>
      <c r="E108" s="2" t="s">
        <v>316</v>
      </c>
      <c r="F108" s="55" t="str">
        <f>IF(wskakunin_KAISU_TIJYOU_SHINSEI="", "", wskakunin_KAISU_TIJYOU_SHINSEI)</f>
        <v/>
      </c>
      <c r="G108" s="60"/>
      <c r="H108" s="60"/>
      <c r="I108" s="60"/>
      <c r="J108" s="60"/>
      <c r="K108" s="60"/>
      <c r="L108" s="60"/>
      <c r="M108" s="60"/>
    </row>
    <row r="109" spans="1:13" x14ac:dyDescent="0.15">
      <c r="A109" s="27"/>
      <c r="B109" s="19" t="s">
        <v>280</v>
      </c>
      <c r="C109" s="2" t="s">
        <v>317</v>
      </c>
      <c r="D109" s="55">
        <v>0</v>
      </c>
      <c r="E109" s="2" t="s">
        <v>318</v>
      </c>
      <c r="F109" s="55">
        <f>IF(wskakunin_KAISU_TIKA_SHINSEI__zero="", "", wskakunin_KAISU_TIKA_SHINSEI__zero)</f>
        <v>0</v>
      </c>
      <c r="G109" s="60"/>
      <c r="H109" s="60"/>
      <c r="I109" s="60"/>
      <c r="J109" s="60"/>
      <c r="K109" s="60"/>
      <c r="L109" s="60"/>
      <c r="M109" s="60"/>
    </row>
    <row r="110" spans="1:13" x14ac:dyDescent="0.15">
      <c r="A110" s="27"/>
      <c r="B110" s="19" t="s">
        <v>319</v>
      </c>
      <c r="C110" s="2" t="s">
        <v>320</v>
      </c>
      <c r="D110" s="58" t="s">
        <v>57</v>
      </c>
      <c r="E110" s="2" t="s">
        <v>321</v>
      </c>
      <c r="F110" s="64" t="str">
        <f>IF(wskakunin_KOUJI_TYAKUSYU_YOTEI_DATE="", "", wskakunin_KOUJI_TYAKUSYU_YOTEI_DATE)</f>
        <v/>
      </c>
      <c r="G110" s="60"/>
      <c r="H110" s="60"/>
      <c r="I110" s="60"/>
      <c r="J110" s="60"/>
      <c r="K110" s="60"/>
      <c r="L110" s="60"/>
      <c r="M110" s="60"/>
    </row>
    <row r="111" spans="1:13" x14ac:dyDescent="0.15">
      <c r="A111" s="27"/>
      <c r="B111" s="32" t="s">
        <v>68</v>
      </c>
      <c r="D111" s="59"/>
      <c r="E111" s="2" t="s">
        <v>322</v>
      </c>
      <c r="F111" s="55" t="str">
        <f>IF(cst_wskakunin_KOUJI_TYAKUSYU_YOTEI_DATE="","",TEXT(cst_wskakunin_KOUJI_TYAKUSYU_YOTEI_DATE,"e"))</f>
        <v/>
      </c>
      <c r="G111" s="60"/>
      <c r="H111" s="60"/>
      <c r="I111" s="60"/>
      <c r="J111" s="60"/>
      <c r="K111" s="60"/>
      <c r="L111" s="60"/>
      <c r="M111" s="60"/>
    </row>
    <row r="112" spans="1:13" x14ac:dyDescent="0.15">
      <c r="A112" s="27"/>
      <c r="B112" s="32" t="s">
        <v>70</v>
      </c>
      <c r="D112" s="59"/>
      <c r="E112" s="2" t="s">
        <v>323</v>
      </c>
      <c r="F112" s="55" t="str">
        <f>IF(cst_wskakunin_KOUJI_TYAKUSYU_YOTEI_DATE="","",TEXT(cst_wskakunin_KOUJI_TYAKUSYU_YOTEI_DATE,"m"))</f>
        <v/>
      </c>
      <c r="G112" s="60"/>
      <c r="H112" s="60"/>
      <c r="I112" s="60"/>
      <c r="J112" s="60"/>
      <c r="K112" s="60"/>
      <c r="L112" s="60"/>
      <c r="M112" s="60"/>
    </row>
    <row r="113" spans="1:13" x14ac:dyDescent="0.15">
      <c r="A113" s="27"/>
      <c r="B113" s="32" t="s">
        <v>72</v>
      </c>
      <c r="D113" s="59"/>
      <c r="E113" s="2" t="s">
        <v>324</v>
      </c>
      <c r="F113" s="55" t="str">
        <f>IF(cst_wskakunin_KOUJI_TYAKUSYU_YOTEI_DATE="","",TEXT(cst_wskakunin_KOUJI_TYAKUSYU_YOTEI_DATE,"d"))</f>
        <v/>
      </c>
      <c r="G113" s="60"/>
      <c r="H113" s="60"/>
      <c r="I113" s="60"/>
      <c r="J113" s="60"/>
      <c r="K113" s="60"/>
      <c r="L113" s="60"/>
      <c r="M113" s="60"/>
    </row>
    <row r="114" spans="1:13" x14ac:dyDescent="0.15">
      <c r="A114" s="27"/>
      <c r="B114" s="19" t="s">
        <v>34</v>
      </c>
      <c r="C114" s="2" t="s">
        <v>325</v>
      </c>
      <c r="D114" s="58" t="s">
        <v>57</v>
      </c>
      <c r="E114" s="2" t="s">
        <v>326</v>
      </c>
      <c r="F114" s="64" t="str">
        <f>IF(wskakunin_KOUJI_KANRYOU_YOTEI_DATE="", "", wskakunin_KOUJI_KANRYOU_YOTEI_DATE)</f>
        <v/>
      </c>
      <c r="G114" s="60"/>
      <c r="H114" s="60"/>
      <c r="I114" s="60"/>
      <c r="J114" s="60"/>
      <c r="K114" s="60"/>
      <c r="L114" s="60"/>
      <c r="M114" s="60"/>
    </row>
    <row r="115" spans="1:13" x14ac:dyDescent="0.15">
      <c r="A115" s="27"/>
      <c r="B115" s="32" t="s">
        <v>68</v>
      </c>
      <c r="D115" s="59"/>
      <c r="E115" s="2" t="s">
        <v>327</v>
      </c>
      <c r="F115" s="55" t="str">
        <f>IF(cst_wskakunin_KOUJI_KANRYOU_YOTEI_DATE="","",TEXT(cst_wskakunin_KOUJI_KANRYOU_YOTEI_DATE,"e"))</f>
        <v/>
      </c>
      <c r="G115" s="60"/>
      <c r="H115" s="60"/>
      <c r="I115" s="60"/>
      <c r="J115" s="60"/>
      <c r="K115" s="60"/>
      <c r="L115" s="60"/>
      <c r="M115" s="60"/>
    </row>
    <row r="116" spans="1:13" x14ac:dyDescent="0.15">
      <c r="A116" s="27"/>
      <c r="B116" s="32" t="s">
        <v>70</v>
      </c>
      <c r="D116" s="59"/>
      <c r="E116" s="2" t="s">
        <v>328</v>
      </c>
      <c r="F116" s="55" t="str">
        <f>IF(cst_wskakunin_KOUJI_KANRYOU_YOTEI_DATE="","",TEXT(cst_wskakunin_KOUJI_KANRYOU_YOTEI_DATE,"m"))</f>
        <v/>
      </c>
      <c r="G116" s="60"/>
      <c r="H116" s="60"/>
      <c r="I116" s="60"/>
      <c r="J116" s="60"/>
      <c r="K116" s="60"/>
      <c r="L116" s="60"/>
      <c r="M116" s="60"/>
    </row>
    <row r="117" spans="1:13" x14ac:dyDescent="0.15">
      <c r="A117" s="27"/>
      <c r="B117" s="32" t="s">
        <v>72</v>
      </c>
      <c r="D117" s="59"/>
      <c r="E117" s="2" t="s">
        <v>329</v>
      </c>
      <c r="F117" s="55" t="str">
        <f>IF(cst_wskakunin_KOUJI_KANRYOU_YOTEI_DATE="","",TEXT(cst_wskakunin_KOUJI_KANRYOU_YOTEI_DATE,"d"))</f>
        <v/>
      </c>
      <c r="G117" s="60"/>
      <c r="H117" s="60"/>
      <c r="I117" s="60"/>
      <c r="J117" s="60"/>
      <c r="K117" s="60"/>
      <c r="L117" s="60"/>
      <c r="M117" s="60"/>
    </row>
    <row r="118" spans="1:13" x14ac:dyDescent="0.15">
      <c r="A118" s="27"/>
      <c r="B118" s="65" t="s">
        <v>330</v>
      </c>
      <c r="D118" s="59"/>
      <c r="F118" s="55"/>
      <c r="G118" s="60"/>
      <c r="H118" s="60"/>
      <c r="I118" s="60"/>
      <c r="J118" s="60"/>
      <c r="K118" s="60"/>
      <c r="L118" s="60"/>
      <c r="M118" s="60"/>
    </row>
    <row r="119" spans="1:13" x14ac:dyDescent="0.15">
      <c r="A119" s="27"/>
      <c r="B119" s="32" t="s">
        <v>331</v>
      </c>
      <c r="D119" s="59"/>
      <c r="E119" s="2" t="s">
        <v>332</v>
      </c>
      <c r="F119" s="55" t="str">
        <f>IF(OR(wskakunin_KOUJI_TYAKUSYU_YOTEI_DATE="",wskakunin_KOUJI_KANRYOU_YOTEI_DATE=""),"",IF(DATEDIF(wskakunin_KOUJI_TYAKUSYU_YOTEI_DATE,wskakunin_KOUJI_KANRYOU_YOTEI_DATE,"D")&lt;0,"",wk_koujikikan_year))</f>
        <v/>
      </c>
      <c r="G119" s="60"/>
      <c r="H119" s="60"/>
      <c r="I119" s="60"/>
      <c r="J119" s="60"/>
      <c r="K119" s="60"/>
      <c r="L119" s="60"/>
      <c r="M119" s="60"/>
    </row>
    <row r="120" spans="1:13" x14ac:dyDescent="0.15">
      <c r="A120" s="27"/>
      <c r="B120" s="32" t="s">
        <v>70</v>
      </c>
      <c r="D120" s="59"/>
      <c r="E120" s="2" t="s">
        <v>333</v>
      </c>
      <c r="F120" s="55" t="str">
        <f>IF(OR(wskakunin_KOUJI_TYAKUSYU_YOTEI_DATE="",wskakunin_KOUJI_KANRYOU_YOTEI_DATE=""),"",IF(DATEDIF(wskakunin_KOUJI_TYAKUSYU_YOTEI_DATE,wskakunin_KOUJI_KANRYOU_YOTEI_DATE,"D")&lt;0,"",wk_koujikikan_month))</f>
        <v/>
      </c>
      <c r="G120" s="60"/>
      <c r="H120" s="60"/>
      <c r="I120" s="60"/>
      <c r="J120" s="60"/>
      <c r="K120" s="60"/>
      <c r="L120" s="60"/>
      <c r="M120" s="60"/>
    </row>
    <row r="121" spans="1:13" x14ac:dyDescent="0.15">
      <c r="A121" s="27"/>
      <c r="B121" s="65" t="s">
        <v>283</v>
      </c>
      <c r="C121" s="2" t="s">
        <v>334</v>
      </c>
      <c r="D121" s="55" t="s">
        <v>57</v>
      </c>
      <c r="E121" s="2" t="s">
        <v>335</v>
      </c>
      <c r="F121" s="55" t="str">
        <f>IF(wskakunin_KOUZOU1="","",wskakunin_KOUZOU1)</f>
        <v/>
      </c>
      <c r="G121" s="60"/>
      <c r="H121" s="60"/>
      <c r="I121" s="60"/>
      <c r="J121" s="60"/>
      <c r="K121" s="60"/>
      <c r="L121" s="60"/>
      <c r="M121" s="60"/>
    </row>
    <row r="122" spans="1:13" x14ac:dyDescent="0.15">
      <c r="A122" s="31"/>
      <c r="B122" s="19" t="s">
        <v>336</v>
      </c>
      <c r="C122" s="2" t="s">
        <v>337</v>
      </c>
      <c r="D122" s="55" t="s">
        <v>57</v>
      </c>
      <c r="E122" s="2" t="s">
        <v>338</v>
      </c>
      <c r="F122" s="55" t="str">
        <f>IF(wskakunin_YOUTO_TIIKI_A="", "", wskakunin_YOUTO_TIIKI_A)</f>
        <v/>
      </c>
      <c r="G122" s="60"/>
      <c r="H122" s="60"/>
      <c r="I122" s="60"/>
      <c r="J122" s="60"/>
      <c r="K122" s="60"/>
      <c r="L122" s="60"/>
      <c r="M122" s="60"/>
    </row>
    <row r="124" spans="1:13" x14ac:dyDescent="0.15">
      <c r="E124" s="2" t="s">
        <v>339</v>
      </c>
      <c r="F124" s="60" t="e">
        <f>IF(DATEDIF(wskakunin_KOUJI_TYAKUSYU_YOTEI_DATE,wskakunin_KOUJI_KANRYOU_YOTEI_DATE,"D")&lt;=44,0,DATEDIF(wskakunin_KOUJI_TYAKUSYU_YOTEI_DATE,wskakunin_KOUJI_KANRYOU_YOTEI_DATE+16,"Y"))</f>
        <v>#VALUE!</v>
      </c>
    </row>
    <row r="125" spans="1:13" x14ac:dyDescent="0.15">
      <c r="E125" s="2" t="s">
        <v>340</v>
      </c>
      <c r="F125" s="60" t="e">
        <f>IF(DATEDIF(wskakunin_KOUJI_TYAKUSYU_YOTEI_DATE,wskakunin_KOUJI_KANRYOU_YOTEI_DATE,"D")&lt;=44,1,DATEDIF(wskakunin_KOUJI_TYAKUSYU_YOTEI_DATE,wskakunin_KOUJI_KANRYOU_YOTEI_DATE+16,"YM"))</f>
        <v>#VALUE!</v>
      </c>
    </row>
  </sheetData>
  <mergeCells count="3">
    <mergeCell ref="F34:M34"/>
    <mergeCell ref="J1:K1"/>
    <mergeCell ref="F32:M32"/>
  </mergeCells>
  <phoneticPr fontId="6"/>
  <pageMargins left="0.7" right="0.7" top="0.75" bottom="0.75" header="0.3" footer="0.3"/>
  <pageSetup paperSize="9"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39966"/>
  </sheetPr>
  <dimension ref="A1:AP68"/>
  <sheetViews>
    <sheetView workbookViewId="0">
      <pane ySplit="2" topLeftCell="A3" activePane="bottomLeft" state="frozen"/>
      <selection activeCell="D9" sqref="D9"/>
      <selection pane="bottomLeft" activeCell="B2" sqref="B2"/>
    </sheetView>
  </sheetViews>
  <sheetFormatPr defaultColWidth="9" defaultRowHeight="13.5" x14ac:dyDescent="0.15"/>
  <cols>
    <col min="1" max="1" width="7.125" style="1" bestFit="1" customWidth="1"/>
    <col min="2" max="2" width="6.125" style="1" customWidth="1"/>
    <col min="3" max="3" width="5.25" style="1" customWidth="1"/>
    <col min="4" max="4" width="4.875" style="1" customWidth="1"/>
    <col min="5" max="30" width="5.875" style="1" customWidth="1"/>
    <col min="31" max="31" width="12" style="1" customWidth="1"/>
    <col min="32" max="32" width="10" style="1" customWidth="1"/>
    <col min="33" max="33" width="9" style="40" customWidth="1"/>
    <col min="34" max="34" width="23.875" style="1" customWidth="1"/>
    <col min="35" max="35" width="7.375" style="40" customWidth="1"/>
    <col min="36" max="36" width="9" style="1" customWidth="1"/>
    <col min="37" max="37" width="9" style="40" customWidth="1"/>
    <col min="38" max="40" width="9" style="1" customWidth="1"/>
    <col min="41" max="41" width="8" style="1" customWidth="1"/>
    <col min="42" max="42" width="6.75" style="1" customWidth="1"/>
    <col min="43" max="43" width="9" style="1" customWidth="1"/>
    <col min="44" max="16384" width="9" style="1"/>
  </cols>
  <sheetData>
    <row r="1" spans="1:42" x14ac:dyDescent="0.15">
      <c r="A1" s="1" t="s">
        <v>341</v>
      </c>
      <c r="E1" s="1" t="s">
        <v>342</v>
      </c>
      <c r="R1" s="1" t="s">
        <v>343</v>
      </c>
      <c r="AO1" s="1" t="s">
        <v>344</v>
      </c>
    </row>
    <row r="2" spans="1:42" x14ac:dyDescent="0.15">
      <c r="A2" s="41" t="s">
        <v>345</v>
      </c>
      <c r="B2" s="41" t="s">
        <v>346</v>
      </c>
      <c r="C2" s="41" t="s">
        <v>347</v>
      </c>
      <c r="D2" s="41" t="s">
        <v>169</v>
      </c>
      <c r="E2" s="42" t="s">
        <v>348</v>
      </c>
      <c r="F2" s="42" t="s">
        <v>349</v>
      </c>
      <c r="G2" s="42" t="s">
        <v>350</v>
      </c>
      <c r="H2" s="42" t="s">
        <v>351</v>
      </c>
      <c r="I2" s="42" t="s">
        <v>352</v>
      </c>
      <c r="J2" s="42" t="s">
        <v>353</v>
      </c>
      <c r="K2" s="42" t="s">
        <v>354</v>
      </c>
      <c r="L2" s="42" t="s">
        <v>355</v>
      </c>
      <c r="M2" s="42" t="s">
        <v>356</v>
      </c>
      <c r="N2" s="42" t="s">
        <v>357</v>
      </c>
      <c r="O2" s="42" t="s">
        <v>358</v>
      </c>
      <c r="P2" s="42" t="s">
        <v>359</v>
      </c>
      <c r="Q2" s="42" t="s">
        <v>234</v>
      </c>
      <c r="R2" s="43" t="s">
        <v>348</v>
      </c>
      <c r="S2" s="43" t="s">
        <v>349</v>
      </c>
      <c r="T2" s="43" t="s">
        <v>350</v>
      </c>
      <c r="U2" s="43" t="s">
        <v>351</v>
      </c>
      <c r="V2" s="43" t="s">
        <v>352</v>
      </c>
      <c r="W2" s="43" t="s">
        <v>353</v>
      </c>
      <c r="X2" s="43" t="s">
        <v>354</v>
      </c>
      <c r="Y2" s="43" t="s">
        <v>355</v>
      </c>
      <c r="Z2" s="43" t="s">
        <v>356</v>
      </c>
      <c r="AA2" s="43" t="s">
        <v>357</v>
      </c>
      <c r="AB2" s="43" t="s">
        <v>358</v>
      </c>
      <c r="AC2" s="43" t="s">
        <v>359</v>
      </c>
      <c r="AD2" s="43" t="s">
        <v>234</v>
      </c>
      <c r="AE2" s="41" t="s">
        <v>360</v>
      </c>
      <c r="AF2" s="41" t="s">
        <v>361</v>
      </c>
      <c r="AG2" s="41" t="s">
        <v>362</v>
      </c>
      <c r="AH2" s="41" t="s">
        <v>363</v>
      </c>
      <c r="AI2" s="41" t="s">
        <v>364</v>
      </c>
      <c r="AJ2" s="41" t="s">
        <v>365</v>
      </c>
      <c r="AK2" s="41" t="s">
        <v>366</v>
      </c>
      <c r="AL2" s="41" t="s">
        <v>367</v>
      </c>
      <c r="AM2" s="41" t="s">
        <v>368</v>
      </c>
      <c r="AN2" s="41" t="s">
        <v>369</v>
      </c>
      <c r="AO2" s="42" t="s">
        <v>253</v>
      </c>
      <c r="AP2" s="42" t="s">
        <v>253</v>
      </c>
    </row>
    <row r="3" spans="1:42" x14ac:dyDescent="0.15">
      <c r="A3" s="1" t="s">
        <v>370</v>
      </c>
      <c r="B3" s="1" t="s">
        <v>371</v>
      </c>
      <c r="C3" s="1" t="s">
        <v>371</v>
      </c>
      <c r="D3" s="1" t="s">
        <v>372</v>
      </c>
      <c r="E3" s="44">
        <v>0.5</v>
      </c>
      <c r="F3" s="44">
        <v>0.5</v>
      </c>
      <c r="G3" s="44">
        <v>1</v>
      </c>
      <c r="H3" s="44">
        <v>1</v>
      </c>
      <c r="I3" s="44">
        <v>1</v>
      </c>
      <c r="J3" s="44">
        <v>1</v>
      </c>
      <c r="K3" s="44">
        <v>1</v>
      </c>
      <c r="L3" s="44">
        <v>1</v>
      </c>
      <c r="M3" s="44">
        <v>2</v>
      </c>
      <c r="N3" s="44">
        <v>1</v>
      </c>
      <c r="O3" s="44">
        <v>1</v>
      </c>
      <c r="P3" s="44">
        <v>1</v>
      </c>
      <c r="Q3" s="44">
        <v>0.5</v>
      </c>
      <c r="R3" s="44">
        <v>0.3</v>
      </c>
      <c r="S3" s="44">
        <v>0.3</v>
      </c>
      <c r="T3" s="44">
        <v>0.3</v>
      </c>
      <c r="U3" s="44">
        <v>0.3</v>
      </c>
      <c r="V3" s="44">
        <v>0.5</v>
      </c>
      <c r="W3" s="44">
        <v>0.5</v>
      </c>
      <c r="X3" s="44">
        <v>0.5</v>
      </c>
      <c r="Y3" s="44">
        <v>0.6</v>
      </c>
      <c r="Z3" s="44">
        <v>0.8</v>
      </c>
      <c r="AA3" s="44">
        <v>0.5</v>
      </c>
      <c r="AB3" s="44">
        <v>0.5</v>
      </c>
      <c r="AC3" s="44">
        <v>0.3</v>
      </c>
      <c r="AD3" s="44">
        <v>0.3</v>
      </c>
      <c r="AE3" s="1" t="s">
        <v>348</v>
      </c>
      <c r="AF3" s="1" t="s">
        <v>347</v>
      </c>
      <c r="AG3" s="40" t="s">
        <v>258</v>
      </c>
      <c r="AH3" s="1" t="s">
        <v>255</v>
      </c>
      <c r="AI3" s="40" t="s">
        <v>373</v>
      </c>
      <c r="AJ3" s="1" t="s">
        <v>374</v>
      </c>
      <c r="AK3" s="40" t="s">
        <v>375</v>
      </c>
      <c r="AL3" s="1" t="s">
        <v>376</v>
      </c>
      <c r="AM3" s="40" t="s">
        <v>368</v>
      </c>
      <c r="AN3" s="1" t="s">
        <v>377</v>
      </c>
      <c r="AO3" s="40" t="s">
        <v>378</v>
      </c>
      <c r="AP3" s="1">
        <v>11</v>
      </c>
    </row>
    <row r="4" spans="1:42" x14ac:dyDescent="0.15">
      <c r="B4" s="1" t="s">
        <v>379</v>
      </c>
      <c r="C4" s="1" t="s">
        <v>379</v>
      </c>
      <c r="D4" s="1" t="s">
        <v>370</v>
      </c>
      <c r="E4" s="44">
        <v>0.6</v>
      </c>
      <c r="F4" s="44">
        <v>0.6</v>
      </c>
      <c r="G4" s="44">
        <v>1.5</v>
      </c>
      <c r="H4" s="44">
        <v>1.5</v>
      </c>
      <c r="I4" s="44">
        <v>1.5</v>
      </c>
      <c r="J4" s="44">
        <v>1.5</v>
      </c>
      <c r="K4" s="44">
        <v>1.5</v>
      </c>
      <c r="L4" s="44">
        <v>1.5</v>
      </c>
      <c r="M4" s="44">
        <v>3</v>
      </c>
      <c r="N4" s="44">
        <v>1.5</v>
      </c>
      <c r="O4" s="44">
        <v>1.5</v>
      </c>
      <c r="P4" s="44">
        <v>1.5</v>
      </c>
      <c r="Q4" s="44">
        <v>0.8</v>
      </c>
      <c r="R4" s="44">
        <v>0.4</v>
      </c>
      <c r="S4" s="44">
        <v>0.4</v>
      </c>
      <c r="T4" s="44">
        <v>0.4</v>
      </c>
      <c r="U4" s="44">
        <v>0.4</v>
      </c>
      <c r="V4" s="44">
        <v>0.6</v>
      </c>
      <c r="W4" s="44">
        <v>0.6</v>
      </c>
      <c r="X4" s="44">
        <v>0.6</v>
      </c>
      <c r="Y4" s="44">
        <v>0.8</v>
      </c>
      <c r="Z4" s="44"/>
      <c r="AA4" s="44">
        <v>0.6</v>
      </c>
      <c r="AB4" s="44">
        <v>0.6</v>
      </c>
      <c r="AC4" s="44">
        <v>0.4</v>
      </c>
      <c r="AD4" s="44">
        <v>0.4</v>
      </c>
      <c r="AE4" s="1" t="s">
        <v>349</v>
      </c>
      <c r="AF4" s="1" t="s">
        <v>380</v>
      </c>
      <c r="AG4" s="40" t="s">
        <v>381</v>
      </c>
      <c r="AH4" s="1" t="s">
        <v>382</v>
      </c>
      <c r="AI4" s="40" t="s">
        <v>383</v>
      </c>
      <c r="AJ4" s="1" t="s">
        <v>384</v>
      </c>
      <c r="AK4" s="40" t="s">
        <v>385</v>
      </c>
      <c r="AL4" s="1" t="s">
        <v>386</v>
      </c>
      <c r="AM4" s="40" t="s">
        <v>387</v>
      </c>
      <c r="AN4" s="1" t="s">
        <v>388</v>
      </c>
      <c r="AO4" s="40" t="s">
        <v>389</v>
      </c>
      <c r="AP4" s="1">
        <v>12</v>
      </c>
    </row>
    <row r="5" spans="1:42" x14ac:dyDescent="0.15">
      <c r="B5" s="1" t="s">
        <v>390</v>
      </c>
      <c r="C5" s="1" t="s">
        <v>390</v>
      </c>
      <c r="D5" s="1" t="s">
        <v>371</v>
      </c>
      <c r="E5" s="44">
        <v>0.8</v>
      </c>
      <c r="F5" s="44">
        <v>0.8</v>
      </c>
      <c r="G5" s="44">
        <v>2</v>
      </c>
      <c r="H5" s="44">
        <v>2</v>
      </c>
      <c r="I5" s="44">
        <v>2</v>
      </c>
      <c r="J5" s="44">
        <v>2</v>
      </c>
      <c r="K5" s="44">
        <v>2</v>
      </c>
      <c r="L5" s="44">
        <v>2</v>
      </c>
      <c r="M5" s="44">
        <v>4</v>
      </c>
      <c r="N5" s="44">
        <v>2</v>
      </c>
      <c r="O5" s="44">
        <v>2</v>
      </c>
      <c r="P5" s="44">
        <v>2</v>
      </c>
      <c r="Q5" s="44">
        <v>1</v>
      </c>
      <c r="R5" s="44">
        <v>0.5</v>
      </c>
      <c r="S5" s="44">
        <v>0.5</v>
      </c>
      <c r="T5" s="44">
        <v>0.5</v>
      </c>
      <c r="U5" s="44">
        <v>0.5</v>
      </c>
      <c r="V5" s="44">
        <v>0.8</v>
      </c>
      <c r="W5" s="44">
        <v>0.8</v>
      </c>
      <c r="X5" s="44">
        <v>0.8</v>
      </c>
      <c r="Y5" s="44"/>
      <c r="Z5" s="44"/>
      <c r="AA5" s="44">
        <v>0.8</v>
      </c>
      <c r="AB5" s="44"/>
      <c r="AC5" s="44">
        <v>0.5</v>
      </c>
      <c r="AD5" s="44">
        <v>0.5</v>
      </c>
      <c r="AE5" s="1" t="s">
        <v>350</v>
      </c>
      <c r="AF5" s="1" t="s">
        <v>391</v>
      </c>
      <c r="AG5" s="40" t="s">
        <v>392</v>
      </c>
      <c r="AH5" s="1" t="s">
        <v>393</v>
      </c>
      <c r="AI5" s="40" t="s">
        <v>394</v>
      </c>
      <c r="AJ5" s="1" t="s">
        <v>395</v>
      </c>
      <c r="AK5" s="40" t="s">
        <v>396</v>
      </c>
      <c r="AL5" s="1" t="s">
        <v>397</v>
      </c>
      <c r="AM5" s="40" t="s">
        <v>398</v>
      </c>
      <c r="AN5" s="1" t="s">
        <v>399</v>
      </c>
      <c r="AO5" s="40" t="s">
        <v>400</v>
      </c>
      <c r="AP5" s="1">
        <v>13</v>
      </c>
    </row>
    <row r="6" spans="1:42" x14ac:dyDescent="0.15">
      <c r="B6" s="1" t="s">
        <v>401</v>
      </c>
      <c r="C6" s="1" t="s">
        <v>401</v>
      </c>
      <c r="D6" s="1" t="s">
        <v>379</v>
      </c>
      <c r="E6" s="44">
        <v>1</v>
      </c>
      <c r="F6" s="44">
        <v>1</v>
      </c>
      <c r="G6" s="44">
        <v>3</v>
      </c>
      <c r="H6" s="44">
        <v>3</v>
      </c>
      <c r="I6" s="44">
        <v>3</v>
      </c>
      <c r="J6" s="44">
        <v>3</v>
      </c>
      <c r="K6" s="44">
        <v>3</v>
      </c>
      <c r="L6" s="44">
        <v>3</v>
      </c>
      <c r="M6" s="44">
        <v>5</v>
      </c>
      <c r="N6" s="44">
        <v>3</v>
      </c>
      <c r="O6" s="44">
        <v>3</v>
      </c>
      <c r="P6" s="44">
        <v>3</v>
      </c>
      <c r="Q6" s="44">
        <v>2</v>
      </c>
      <c r="R6" s="44">
        <v>0.6</v>
      </c>
      <c r="S6" s="44">
        <v>0.6</v>
      </c>
      <c r="T6" s="44">
        <v>0.6</v>
      </c>
      <c r="U6" s="44">
        <v>0.6</v>
      </c>
      <c r="V6" s="44"/>
      <c r="W6" s="44"/>
      <c r="X6" s="44"/>
      <c r="Y6" s="44"/>
      <c r="Z6" s="44"/>
      <c r="AA6" s="44"/>
      <c r="AB6" s="44"/>
      <c r="AC6" s="44">
        <v>0.6</v>
      </c>
      <c r="AD6" s="44">
        <v>0.6</v>
      </c>
      <c r="AE6" s="1" t="s">
        <v>351</v>
      </c>
      <c r="AF6" s="1" t="s">
        <v>402</v>
      </c>
      <c r="AG6" s="40" t="s">
        <v>403</v>
      </c>
      <c r="AH6" s="1" t="s">
        <v>404</v>
      </c>
      <c r="AI6" s="40" t="s">
        <v>405</v>
      </c>
      <c r="AJ6" s="1" t="s">
        <v>406</v>
      </c>
      <c r="AK6" s="40" t="s">
        <v>407</v>
      </c>
      <c r="AL6" s="1" t="s">
        <v>408</v>
      </c>
      <c r="AM6" s="40" t="s">
        <v>409</v>
      </c>
      <c r="AO6" s="40" t="s">
        <v>410</v>
      </c>
      <c r="AP6" s="1">
        <v>14</v>
      </c>
    </row>
    <row r="7" spans="1:42" x14ac:dyDescent="0.15">
      <c r="B7" s="1" t="s">
        <v>411</v>
      </c>
      <c r="C7" s="1" t="s">
        <v>411</v>
      </c>
      <c r="D7" s="1" t="s">
        <v>390</v>
      </c>
      <c r="E7" s="44">
        <v>1.5</v>
      </c>
      <c r="F7" s="44">
        <v>1.5</v>
      </c>
      <c r="G7" s="44">
        <v>4</v>
      </c>
      <c r="H7" s="44">
        <v>4</v>
      </c>
      <c r="I7" s="44">
        <v>4</v>
      </c>
      <c r="J7" s="44">
        <v>4</v>
      </c>
      <c r="K7" s="44">
        <v>4</v>
      </c>
      <c r="L7" s="44">
        <v>4</v>
      </c>
      <c r="M7" s="44">
        <v>6</v>
      </c>
      <c r="N7" s="44">
        <v>4</v>
      </c>
      <c r="O7" s="44">
        <v>4</v>
      </c>
      <c r="P7" s="44">
        <v>4</v>
      </c>
      <c r="Q7" s="44">
        <v>3</v>
      </c>
      <c r="R7" s="44"/>
      <c r="S7" s="44"/>
      <c r="T7" s="44"/>
      <c r="U7" s="44"/>
      <c r="V7" s="44"/>
      <c r="W7" s="44"/>
      <c r="X7" s="44"/>
      <c r="Y7" s="44"/>
      <c r="Z7" s="44"/>
      <c r="AA7" s="44"/>
      <c r="AB7" s="44"/>
      <c r="AC7" s="44"/>
      <c r="AD7" s="44">
        <v>0.7</v>
      </c>
      <c r="AE7" s="1" t="s">
        <v>352</v>
      </c>
      <c r="AF7" s="1" t="s">
        <v>412</v>
      </c>
      <c r="AG7" s="40" t="s">
        <v>413</v>
      </c>
      <c r="AH7" s="1" t="s">
        <v>414</v>
      </c>
      <c r="AI7" s="40" t="s">
        <v>415</v>
      </c>
      <c r="AJ7" s="1" t="s">
        <v>416</v>
      </c>
      <c r="AK7" s="40" t="s">
        <v>417</v>
      </c>
      <c r="AL7" s="1" t="s">
        <v>418</v>
      </c>
      <c r="AM7" s="40" t="s">
        <v>419</v>
      </c>
      <c r="AO7" s="40" t="s">
        <v>420</v>
      </c>
      <c r="AP7" s="1">
        <v>15</v>
      </c>
    </row>
    <row r="8" spans="1:42" x14ac:dyDescent="0.15">
      <c r="B8" s="1" t="s">
        <v>421</v>
      </c>
      <c r="C8" s="1" t="s">
        <v>421</v>
      </c>
      <c r="D8" s="1" t="s">
        <v>401</v>
      </c>
      <c r="E8" s="44">
        <v>2</v>
      </c>
      <c r="F8" s="44">
        <v>2</v>
      </c>
      <c r="G8" s="44">
        <v>5</v>
      </c>
      <c r="H8" s="44">
        <v>5</v>
      </c>
      <c r="I8" s="44">
        <v>5</v>
      </c>
      <c r="J8" s="44">
        <v>5</v>
      </c>
      <c r="K8" s="44">
        <v>5</v>
      </c>
      <c r="L8" s="44">
        <v>5</v>
      </c>
      <c r="M8" s="44">
        <v>7</v>
      </c>
      <c r="N8" s="44">
        <v>5</v>
      </c>
      <c r="O8" s="44"/>
      <c r="P8" s="44"/>
      <c r="Q8" s="44">
        <v>4</v>
      </c>
      <c r="R8" s="44"/>
      <c r="S8" s="44"/>
      <c r="T8" s="44"/>
      <c r="U8" s="44"/>
      <c r="V8" s="44"/>
      <c r="W8" s="44"/>
      <c r="X8" s="44"/>
      <c r="Y8" s="44"/>
      <c r="Z8" s="44"/>
      <c r="AA8" s="44"/>
      <c r="AB8" s="44"/>
      <c r="AC8" s="44"/>
      <c r="AD8" s="44"/>
      <c r="AE8" s="1" t="s">
        <v>353</v>
      </c>
      <c r="AF8" s="1" t="s">
        <v>422</v>
      </c>
      <c r="AG8" s="40" t="s">
        <v>423</v>
      </c>
      <c r="AH8" s="1" t="s">
        <v>424</v>
      </c>
      <c r="AI8" s="40" t="s">
        <v>425</v>
      </c>
      <c r="AJ8" s="1" t="s">
        <v>426</v>
      </c>
      <c r="AK8" s="40" t="s">
        <v>427</v>
      </c>
      <c r="AL8" s="1" t="s">
        <v>272</v>
      </c>
      <c r="AM8" s="40" t="s">
        <v>272</v>
      </c>
      <c r="AP8" s="1">
        <v>16</v>
      </c>
    </row>
    <row r="9" spans="1:42" x14ac:dyDescent="0.15">
      <c r="B9" s="1" t="s">
        <v>428</v>
      </c>
      <c r="C9" s="1" t="s">
        <v>428</v>
      </c>
      <c r="D9" s="1" t="s">
        <v>411</v>
      </c>
      <c r="E9" s="44"/>
      <c r="F9" s="44"/>
      <c r="G9" s="44"/>
      <c r="H9" s="44"/>
      <c r="I9" s="44"/>
      <c r="J9" s="44"/>
      <c r="K9" s="44"/>
      <c r="L9" s="44"/>
      <c r="M9" s="44">
        <v>8</v>
      </c>
      <c r="N9" s="44"/>
      <c r="O9" s="44"/>
      <c r="P9" s="44"/>
      <c r="Q9" s="44"/>
      <c r="R9" s="44"/>
      <c r="S9" s="44"/>
      <c r="T9" s="44"/>
      <c r="U9" s="44"/>
      <c r="V9" s="44"/>
      <c r="W9" s="44"/>
      <c r="X9" s="44"/>
      <c r="Y9" s="44"/>
      <c r="Z9" s="44"/>
      <c r="AA9" s="44"/>
      <c r="AB9" s="44"/>
      <c r="AC9" s="44"/>
      <c r="AD9" s="44"/>
      <c r="AE9" s="1" t="s">
        <v>354</v>
      </c>
      <c r="AG9" s="40" t="s">
        <v>429</v>
      </c>
      <c r="AH9" s="1" t="s">
        <v>430</v>
      </c>
      <c r="AI9" s="40" t="s">
        <v>431</v>
      </c>
      <c r="AJ9" s="1" t="s">
        <v>432</v>
      </c>
      <c r="AP9" s="1">
        <v>17</v>
      </c>
    </row>
    <row r="10" spans="1:42" x14ac:dyDescent="0.15">
      <c r="B10" s="1" t="s">
        <v>433</v>
      </c>
      <c r="C10" s="1" t="s">
        <v>433</v>
      </c>
      <c r="D10" s="1" t="s">
        <v>421</v>
      </c>
      <c r="E10" s="44"/>
      <c r="F10" s="44"/>
      <c r="G10" s="44"/>
      <c r="H10" s="44"/>
      <c r="I10" s="44"/>
      <c r="J10" s="44"/>
      <c r="K10" s="44"/>
      <c r="L10" s="44"/>
      <c r="M10" s="44">
        <v>9</v>
      </c>
      <c r="N10" s="44"/>
      <c r="O10" s="44"/>
      <c r="P10" s="44"/>
      <c r="Q10" s="44"/>
      <c r="R10" s="44"/>
      <c r="S10" s="44"/>
      <c r="T10" s="44"/>
      <c r="U10" s="44"/>
      <c r="V10" s="44"/>
      <c r="W10" s="44"/>
      <c r="X10" s="44"/>
      <c r="Y10" s="44"/>
      <c r="Z10" s="44"/>
      <c r="AA10" s="44"/>
      <c r="AB10" s="44"/>
      <c r="AC10" s="44"/>
      <c r="AD10" s="44"/>
      <c r="AE10" s="1" t="s">
        <v>355</v>
      </c>
      <c r="AG10" s="40" t="s">
        <v>434</v>
      </c>
      <c r="AH10" s="1" t="s">
        <v>435</v>
      </c>
      <c r="AP10" s="1">
        <v>18</v>
      </c>
    </row>
    <row r="11" spans="1:42" x14ac:dyDescent="0.15">
      <c r="B11" s="1" t="s">
        <v>436</v>
      </c>
      <c r="C11" s="1" t="s">
        <v>436</v>
      </c>
      <c r="D11" s="1" t="s">
        <v>428</v>
      </c>
      <c r="E11" s="44"/>
      <c r="F11" s="44"/>
      <c r="G11" s="44"/>
      <c r="H11" s="44"/>
      <c r="I11" s="44"/>
      <c r="J11" s="44"/>
      <c r="K11" s="44"/>
      <c r="L11" s="44"/>
      <c r="M11" s="44">
        <v>10</v>
      </c>
      <c r="N11" s="44"/>
      <c r="O11" s="44"/>
      <c r="P11" s="44"/>
      <c r="Q11" s="44"/>
      <c r="R11" s="44"/>
      <c r="S11" s="44"/>
      <c r="T11" s="44"/>
      <c r="U11" s="44"/>
      <c r="V11" s="44"/>
      <c r="W11" s="44"/>
      <c r="X11" s="44"/>
      <c r="Y11" s="44"/>
      <c r="Z11" s="44"/>
      <c r="AA11" s="44"/>
      <c r="AB11" s="44"/>
      <c r="AC11" s="44"/>
      <c r="AD11" s="44"/>
      <c r="AE11" s="1" t="s">
        <v>356</v>
      </c>
      <c r="AG11" s="40" t="s">
        <v>437</v>
      </c>
      <c r="AH11" s="1" t="s">
        <v>438</v>
      </c>
      <c r="AP11" s="1">
        <v>19</v>
      </c>
    </row>
    <row r="12" spans="1:42" x14ac:dyDescent="0.15">
      <c r="B12" s="1" t="s">
        <v>439</v>
      </c>
      <c r="C12" s="1" t="s">
        <v>439</v>
      </c>
      <c r="D12" s="1" t="s">
        <v>433</v>
      </c>
      <c r="E12" s="44"/>
      <c r="F12" s="44"/>
      <c r="G12" s="44"/>
      <c r="H12" s="44"/>
      <c r="I12" s="44"/>
      <c r="J12" s="44"/>
      <c r="K12" s="44"/>
      <c r="L12" s="44"/>
      <c r="M12" s="44">
        <v>11</v>
      </c>
      <c r="N12" s="44"/>
      <c r="O12" s="44"/>
      <c r="P12" s="44"/>
      <c r="Q12" s="44"/>
      <c r="R12" s="44"/>
      <c r="S12" s="44"/>
      <c r="T12" s="44"/>
      <c r="U12" s="44"/>
      <c r="V12" s="44"/>
      <c r="W12" s="44"/>
      <c r="X12" s="44"/>
      <c r="Y12" s="44"/>
      <c r="Z12" s="44"/>
      <c r="AA12" s="44"/>
      <c r="AB12" s="44"/>
      <c r="AC12" s="44"/>
      <c r="AD12" s="44"/>
      <c r="AE12" s="1" t="s">
        <v>357</v>
      </c>
      <c r="AG12" s="40" t="s">
        <v>440</v>
      </c>
      <c r="AH12" s="1" t="s">
        <v>441</v>
      </c>
      <c r="AP12" s="1">
        <v>20</v>
      </c>
    </row>
    <row r="13" spans="1:42" x14ac:dyDescent="0.15">
      <c r="B13" s="1" t="s">
        <v>442</v>
      </c>
      <c r="C13" s="1" t="s">
        <v>442</v>
      </c>
      <c r="D13" s="1" t="s">
        <v>436</v>
      </c>
      <c r="E13" s="44"/>
      <c r="F13" s="44"/>
      <c r="G13" s="44"/>
      <c r="H13" s="44"/>
      <c r="I13" s="44"/>
      <c r="J13" s="44"/>
      <c r="K13" s="44"/>
      <c r="L13" s="44"/>
      <c r="M13" s="44">
        <v>12</v>
      </c>
      <c r="N13" s="44"/>
      <c r="O13" s="44"/>
      <c r="P13" s="44"/>
      <c r="Q13" s="44"/>
      <c r="R13" s="44"/>
      <c r="S13" s="44"/>
      <c r="T13" s="44"/>
      <c r="U13" s="44"/>
      <c r="V13" s="44"/>
      <c r="W13" s="44"/>
      <c r="X13" s="44"/>
      <c r="Y13" s="44"/>
      <c r="Z13" s="44"/>
      <c r="AA13" s="44"/>
      <c r="AB13" s="44"/>
      <c r="AC13" s="44"/>
      <c r="AD13" s="44"/>
      <c r="AE13" s="1" t="s">
        <v>358</v>
      </c>
      <c r="AG13" s="40" t="s">
        <v>443</v>
      </c>
      <c r="AH13" s="1" t="s">
        <v>444</v>
      </c>
      <c r="AP13" s="1">
        <v>21</v>
      </c>
    </row>
    <row r="14" spans="1:42" x14ac:dyDescent="0.15">
      <c r="B14" s="1" t="s">
        <v>445</v>
      </c>
      <c r="C14" s="1" t="s">
        <v>445</v>
      </c>
      <c r="D14" s="1" t="s">
        <v>439</v>
      </c>
      <c r="E14" s="44"/>
      <c r="F14" s="44"/>
      <c r="G14" s="44"/>
      <c r="H14" s="44"/>
      <c r="I14" s="44"/>
      <c r="J14" s="44"/>
      <c r="K14" s="44"/>
      <c r="L14" s="44"/>
      <c r="M14" s="44">
        <v>13</v>
      </c>
      <c r="N14" s="44"/>
      <c r="O14" s="44"/>
      <c r="P14" s="44"/>
      <c r="Q14" s="44"/>
      <c r="R14" s="44"/>
      <c r="S14" s="44"/>
      <c r="T14" s="44"/>
      <c r="U14" s="44"/>
      <c r="V14" s="44"/>
      <c r="W14" s="44"/>
      <c r="X14" s="44"/>
      <c r="Y14" s="44"/>
      <c r="Z14" s="44"/>
      <c r="AA14" s="44"/>
      <c r="AB14" s="44"/>
      <c r="AC14" s="44"/>
      <c r="AD14" s="44"/>
      <c r="AE14" s="1" t="s">
        <v>359</v>
      </c>
      <c r="AG14" s="40" t="s">
        <v>446</v>
      </c>
      <c r="AH14" s="1" t="s">
        <v>447</v>
      </c>
      <c r="AP14" s="1">
        <v>22</v>
      </c>
    </row>
    <row r="15" spans="1:42" x14ac:dyDescent="0.15">
      <c r="B15" s="1" t="s">
        <v>448</v>
      </c>
      <c r="C15" s="1" t="s">
        <v>448</v>
      </c>
      <c r="D15" s="1" t="s">
        <v>442</v>
      </c>
      <c r="E15" s="44"/>
      <c r="F15" s="44"/>
      <c r="G15" s="44"/>
      <c r="H15" s="44"/>
      <c r="I15" s="44"/>
      <c r="J15" s="44"/>
      <c r="K15" s="44"/>
      <c r="L15" s="44"/>
      <c r="M15" s="44"/>
      <c r="N15" s="44"/>
      <c r="O15" s="44"/>
      <c r="P15" s="44"/>
      <c r="Q15" s="44"/>
      <c r="R15" s="44"/>
      <c r="S15" s="44"/>
      <c r="T15" s="44"/>
      <c r="U15" s="44"/>
      <c r="V15" s="44"/>
      <c r="W15" s="44"/>
      <c r="X15" s="44"/>
      <c r="Y15" s="44"/>
      <c r="Z15" s="44"/>
      <c r="AA15" s="44"/>
      <c r="AB15" s="44"/>
      <c r="AC15" s="44"/>
      <c r="AD15" s="44"/>
      <c r="AE15" s="1" t="s">
        <v>234</v>
      </c>
      <c r="AG15" s="40" t="s">
        <v>449</v>
      </c>
      <c r="AH15" s="1" t="s">
        <v>450</v>
      </c>
      <c r="AP15" s="1">
        <v>23</v>
      </c>
    </row>
    <row r="16" spans="1:42" x14ac:dyDescent="0.15">
      <c r="B16" s="1" t="s">
        <v>451</v>
      </c>
      <c r="C16" s="1" t="s">
        <v>451</v>
      </c>
      <c r="D16" s="1" t="s">
        <v>445</v>
      </c>
      <c r="E16" s="44"/>
      <c r="F16" s="44"/>
      <c r="G16" s="44"/>
      <c r="H16" s="44"/>
      <c r="I16" s="44"/>
      <c r="J16" s="44"/>
      <c r="K16" s="44"/>
      <c r="L16" s="44"/>
      <c r="M16" s="44"/>
      <c r="N16" s="44"/>
      <c r="O16" s="44"/>
      <c r="P16" s="44"/>
      <c r="Q16" s="44"/>
      <c r="R16" s="44"/>
      <c r="S16" s="44"/>
      <c r="T16" s="44"/>
      <c r="U16" s="44"/>
      <c r="V16" s="44"/>
      <c r="W16" s="44"/>
      <c r="X16" s="44"/>
      <c r="Y16" s="44"/>
      <c r="Z16" s="44"/>
      <c r="AA16" s="44"/>
      <c r="AB16" s="44"/>
      <c r="AC16" s="44"/>
      <c r="AD16" s="44"/>
      <c r="AG16" s="40" t="s">
        <v>452</v>
      </c>
      <c r="AH16" s="1" t="s">
        <v>453</v>
      </c>
      <c r="AP16" s="1">
        <v>24</v>
      </c>
    </row>
    <row r="17" spans="2:42" x14ac:dyDescent="0.15">
      <c r="B17" s="1" t="s">
        <v>454</v>
      </c>
      <c r="C17" s="1" t="s">
        <v>454</v>
      </c>
      <c r="D17" s="1" t="s">
        <v>448</v>
      </c>
      <c r="E17" s="44"/>
      <c r="F17" s="44"/>
      <c r="G17" s="44"/>
      <c r="H17" s="44"/>
      <c r="I17" s="44"/>
      <c r="J17" s="44"/>
      <c r="K17" s="44"/>
      <c r="L17" s="44"/>
      <c r="M17" s="44"/>
      <c r="N17" s="44"/>
      <c r="O17" s="44"/>
      <c r="P17" s="44"/>
      <c r="Q17" s="44"/>
      <c r="R17" s="44"/>
      <c r="S17" s="44"/>
      <c r="T17" s="44"/>
      <c r="U17" s="44"/>
      <c r="V17" s="44"/>
      <c r="W17" s="44"/>
      <c r="X17" s="44"/>
      <c r="Y17" s="44"/>
      <c r="Z17" s="44"/>
      <c r="AA17" s="44"/>
      <c r="AB17" s="44"/>
      <c r="AC17" s="44"/>
      <c r="AD17" s="44"/>
      <c r="AG17" s="40" t="s">
        <v>455</v>
      </c>
      <c r="AH17" s="1" t="s">
        <v>456</v>
      </c>
      <c r="AP17" s="1">
        <v>25</v>
      </c>
    </row>
    <row r="18" spans="2:42" x14ac:dyDescent="0.15">
      <c r="B18" s="1" t="s">
        <v>457</v>
      </c>
      <c r="C18" s="1" t="s">
        <v>457</v>
      </c>
      <c r="D18" s="1" t="s">
        <v>451</v>
      </c>
      <c r="E18" s="44"/>
      <c r="F18" s="44"/>
      <c r="G18" s="44"/>
      <c r="H18" s="44"/>
      <c r="I18" s="44"/>
      <c r="J18" s="44"/>
      <c r="K18" s="44"/>
      <c r="L18" s="44"/>
      <c r="M18" s="44"/>
      <c r="N18" s="44"/>
      <c r="O18" s="44"/>
      <c r="P18" s="44"/>
      <c r="Q18" s="44"/>
      <c r="R18" s="44"/>
      <c r="S18" s="44"/>
      <c r="T18" s="44"/>
      <c r="U18" s="44"/>
      <c r="V18" s="44"/>
      <c r="W18" s="44"/>
      <c r="X18" s="44"/>
      <c r="Y18" s="44"/>
      <c r="Z18" s="44"/>
      <c r="AA18" s="44"/>
      <c r="AB18" s="44"/>
      <c r="AC18" s="44"/>
      <c r="AD18" s="44"/>
      <c r="AG18" s="40" t="s">
        <v>458</v>
      </c>
      <c r="AH18" s="1" t="s">
        <v>459</v>
      </c>
      <c r="AP18" s="1">
        <v>26</v>
      </c>
    </row>
    <row r="19" spans="2:42" x14ac:dyDescent="0.15">
      <c r="B19" s="1" t="s">
        <v>460</v>
      </c>
      <c r="C19" s="1" t="s">
        <v>460</v>
      </c>
      <c r="D19" s="1" t="s">
        <v>454</v>
      </c>
      <c r="AG19" s="40" t="s">
        <v>461</v>
      </c>
      <c r="AH19" s="1" t="s">
        <v>462</v>
      </c>
      <c r="AP19" s="1">
        <v>27</v>
      </c>
    </row>
    <row r="20" spans="2:42" x14ac:dyDescent="0.15">
      <c r="B20" s="1" t="s">
        <v>463</v>
      </c>
      <c r="C20" s="1" t="s">
        <v>463</v>
      </c>
      <c r="D20" s="1" t="s">
        <v>457</v>
      </c>
      <c r="AG20" s="40" t="s">
        <v>464</v>
      </c>
      <c r="AH20" s="1" t="s">
        <v>465</v>
      </c>
      <c r="AP20" s="1">
        <v>28</v>
      </c>
    </row>
    <row r="21" spans="2:42" x14ac:dyDescent="0.15">
      <c r="B21" s="1" t="s">
        <v>466</v>
      </c>
      <c r="C21" s="1" t="s">
        <v>466</v>
      </c>
      <c r="D21" s="1" t="s">
        <v>460</v>
      </c>
      <c r="AG21" s="40" t="s">
        <v>467</v>
      </c>
      <c r="AH21" s="1" t="s">
        <v>468</v>
      </c>
      <c r="AP21" s="1">
        <v>29</v>
      </c>
    </row>
    <row r="22" spans="2:42" x14ac:dyDescent="0.15">
      <c r="B22" s="1" t="s">
        <v>469</v>
      </c>
      <c r="C22" s="1" t="s">
        <v>469</v>
      </c>
      <c r="D22" s="1" t="s">
        <v>463</v>
      </c>
      <c r="AG22" s="40" t="s">
        <v>470</v>
      </c>
      <c r="AH22" s="1" t="s">
        <v>471</v>
      </c>
      <c r="AP22" s="1">
        <v>30</v>
      </c>
    </row>
    <row r="23" spans="2:42" x14ac:dyDescent="0.15">
      <c r="B23" s="1" t="s">
        <v>472</v>
      </c>
      <c r="C23" s="1" t="s">
        <v>472</v>
      </c>
      <c r="D23" s="1" t="s">
        <v>466</v>
      </c>
      <c r="AG23" s="40" t="s">
        <v>473</v>
      </c>
      <c r="AH23" s="1" t="s">
        <v>474</v>
      </c>
      <c r="AP23" s="1">
        <v>31</v>
      </c>
    </row>
    <row r="24" spans="2:42" x14ac:dyDescent="0.15">
      <c r="B24" s="1" t="s">
        <v>475</v>
      </c>
      <c r="C24" s="1" t="s">
        <v>475</v>
      </c>
      <c r="D24" s="1" t="s">
        <v>469</v>
      </c>
      <c r="AG24" s="40" t="s">
        <v>476</v>
      </c>
      <c r="AH24" s="1" t="s">
        <v>477</v>
      </c>
      <c r="AP24" s="1">
        <v>32</v>
      </c>
    </row>
    <row r="25" spans="2:42" x14ac:dyDescent="0.15">
      <c r="B25" s="1" t="s">
        <v>478</v>
      </c>
      <c r="C25" s="1" t="s">
        <v>478</v>
      </c>
      <c r="D25" s="1" t="s">
        <v>472</v>
      </c>
      <c r="AG25" s="40" t="s">
        <v>479</v>
      </c>
      <c r="AH25" s="1" t="s">
        <v>480</v>
      </c>
      <c r="AP25" s="1">
        <v>33</v>
      </c>
    </row>
    <row r="26" spans="2:42" x14ac:dyDescent="0.15">
      <c r="B26" s="1" t="s">
        <v>481</v>
      </c>
      <c r="C26" s="1" t="s">
        <v>481</v>
      </c>
      <c r="D26" s="1" t="s">
        <v>475</v>
      </c>
      <c r="AG26" s="40" t="s">
        <v>482</v>
      </c>
      <c r="AH26" s="1" t="s">
        <v>483</v>
      </c>
      <c r="AP26" s="1">
        <v>34</v>
      </c>
    </row>
    <row r="27" spans="2:42" x14ac:dyDescent="0.15">
      <c r="B27" s="1" t="s">
        <v>484</v>
      </c>
      <c r="C27" s="1" t="s">
        <v>484</v>
      </c>
      <c r="D27" s="1" t="s">
        <v>478</v>
      </c>
      <c r="AG27" s="40" t="s">
        <v>485</v>
      </c>
      <c r="AH27" s="1" t="s">
        <v>486</v>
      </c>
      <c r="AP27" s="1">
        <v>35</v>
      </c>
    </row>
    <row r="28" spans="2:42" x14ac:dyDescent="0.15">
      <c r="B28" s="1" t="s">
        <v>487</v>
      </c>
      <c r="C28" s="1" t="s">
        <v>487</v>
      </c>
      <c r="D28" s="1" t="s">
        <v>481</v>
      </c>
      <c r="AG28" s="40" t="s">
        <v>488</v>
      </c>
      <c r="AH28" s="1" t="s">
        <v>489</v>
      </c>
      <c r="AP28" s="1">
        <v>36</v>
      </c>
    </row>
    <row r="29" spans="2:42" x14ac:dyDescent="0.15">
      <c r="B29" s="1" t="s">
        <v>490</v>
      </c>
      <c r="C29" s="1" t="s">
        <v>490</v>
      </c>
      <c r="D29" s="1" t="s">
        <v>484</v>
      </c>
      <c r="AG29" s="40" t="s">
        <v>491</v>
      </c>
      <c r="AH29" s="1" t="s">
        <v>492</v>
      </c>
      <c r="AP29" s="1">
        <v>37</v>
      </c>
    </row>
    <row r="30" spans="2:42" x14ac:dyDescent="0.15">
      <c r="B30" s="1" t="s">
        <v>493</v>
      </c>
      <c r="C30" s="1" t="s">
        <v>493</v>
      </c>
      <c r="D30" s="1" t="s">
        <v>487</v>
      </c>
      <c r="AG30" s="40" t="s">
        <v>494</v>
      </c>
      <c r="AH30" s="1" t="s">
        <v>495</v>
      </c>
      <c r="AP30" s="1">
        <v>38</v>
      </c>
    </row>
    <row r="31" spans="2:42" x14ac:dyDescent="0.15">
      <c r="B31" s="1" t="s">
        <v>496</v>
      </c>
      <c r="C31" s="1" t="s">
        <v>496</v>
      </c>
      <c r="D31" s="1" t="s">
        <v>490</v>
      </c>
      <c r="AG31" s="40" t="s">
        <v>497</v>
      </c>
      <c r="AH31" s="1" t="s">
        <v>498</v>
      </c>
      <c r="AP31" s="1">
        <v>39</v>
      </c>
    </row>
    <row r="32" spans="2:42" x14ac:dyDescent="0.15">
      <c r="B32" s="1" t="s">
        <v>499</v>
      </c>
      <c r="C32" s="1" t="s">
        <v>499</v>
      </c>
      <c r="D32" s="1" t="s">
        <v>493</v>
      </c>
      <c r="AG32" s="40" t="s">
        <v>500</v>
      </c>
      <c r="AH32" s="1" t="s">
        <v>501</v>
      </c>
      <c r="AP32" s="1">
        <v>40</v>
      </c>
    </row>
    <row r="33" spans="2:42" x14ac:dyDescent="0.15">
      <c r="B33" s="1" t="s">
        <v>502</v>
      </c>
      <c r="C33" s="1" t="s">
        <v>502</v>
      </c>
      <c r="D33" s="1" t="s">
        <v>496</v>
      </c>
      <c r="AG33" s="40" t="s">
        <v>503</v>
      </c>
      <c r="AH33" s="1" t="s">
        <v>504</v>
      </c>
      <c r="AP33" s="1">
        <v>41</v>
      </c>
    </row>
    <row r="34" spans="2:42" x14ac:dyDescent="0.15">
      <c r="B34" s="1" t="s">
        <v>505</v>
      </c>
      <c r="C34" s="1" t="s">
        <v>505</v>
      </c>
      <c r="D34" s="1" t="s">
        <v>499</v>
      </c>
      <c r="AG34" s="40" t="s">
        <v>506</v>
      </c>
      <c r="AH34" s="1" t="s">
        <v>507</v>
      </c>
      <c r="AP34" s="1">
        <v>42</v>
      </c>
    </row>
    <row r="35" spans="2:42" x14ac:dyDescent="0.15">
      <c r="B35" s="1" t="s">
        <v>508</v>
      </c>
      <c r="C35" s="1" t="s">
        <v>508</v>
      </c>
      <c r="D35" s="1" t="s">
        <v>502</v>
      </c>
      <c r="AG35" s="40" t="s">
        <v>509</v>
      </c>
      <c r="AH35" s="1" t="s">
        <v>510</v>
      </c>
      <c r="AP35" s="1">
        <v>43</v>
      </c>
    </row>
    <row r="36" spans="2:42" x14ac:dyDescent="0.15">
      <c r="B36" s="1" t="s">
        <v>511</v>
      </c>
      <c r="C36" s="1" t="s">
        <v>511</v>
      </c>
      <c r="D36" s="1" t="s">
        <v>505</v>
      </c>
      <c r="AG36" s="40" t="s">
        <v>512</v>
      </c>
      <c r="AH36" s="1" t="s">
        <v>513</v>
      </c>
      <c r="AP36" s="1">
        <v>44</v>
      </c>
    </row>
    <row r="37" spans="2:42" x14ac:dyDescent="0.15">
      <c r="B37" s="1" t="s">
        <v>514</v>
      </c>
      <c r="C37" s="1" t="s">
        <v>514</v>
      </c>
      <c r="D37" s="1" t="s">
        <v>508</v>
      </c>
      <c r="AG37" s="40" t="s">
        <v>515</v>
      </c>
      <c r="AH37" s="1" t="s">
        <v>516</v>
      </c>
      <c r="AP37" s="1">
        <v>45</v>
      </c>
    </row>
    <row r="38" spans="2:42" x14ac:dyDescent="0.15">
      <c r="B38" s="1" t="s">
        <v>517</v>
      </c>
      <c r="C38" s="1" t="s">
        <v>517</v>
      </c>
      <c r="D38" s="1" t="s">
        <v>511</v>
      </c>
      <c r="AG38" s="40" t="s">
        <v>518</v>
      </c>
      <c r="AH38" s="1" t="s">
        <v>519</v>
      </c>
      <c r="AP38" s="1">
        <v>46</v>
      </c>
    </row>
    <row r="39" spans="2:42" x14ac:dyDescent="0.15">
      <c r="B39" s="1" t="s">
        <v>520</v>
      </c>
      <c r="C39" s="1" t="s">
        <v>520</v>
      </c>
      <c r="D39" s="1" t="s">
        <v>514</v>
      </c>
      <c r="AG39" s="40" t="s">
        <v>521</v>
      </c>
      <c r="AH39" s="1" t="s">
        <v>522</v>
      </c>
      <c r="AP39" s="1">
        <v>99</v>
      </c>
    </row>
    <row r="40" spans="2:42" x14ac:dyDescent="0.15">
      <c r="B40" s="1" t="s">
        <v>523</v>
      </c>
      <c r="C40" s="1" t="s">
        <v>523</v>
      </c>
      <c r="D40" s="1" t="s">
        <v>517</v>
      </c>
      <c r="AG40" s="40" t="s">
        <v>524</v>
      </c>
      <c r="AH40" s="1" t="s">
        <v>525</v>
      </c>
    </row>
    <row r="41" spans="2:42" x14ac:dyDescent="0.15">
      <c r="B41" s="1" t="s">
        <v>526</v>
      </c>
      <c r="C41" s="1" t="s">
        <v>526</v>
      </c>
      <c r="D41" s="1" t="s">
        <v>520</v>
      </c>
      <c r="AG41" s="40" t="s">
        <v>527</v>
      </c>
      <c r="AH41" s="1" t="s">
        <v>528</v>
      </c>
    </row>
    <row r="42" spans="2:42" x14ac:dyDescent="0.15">
      <c r="B42" s="1" t="s">
        <v>529</v>
      </c>
      <c r="C42" s="1" t="s">
        <v>529</v>
      </c>
      <c r="D42" s="1" t="s">
        <v>523</v>
      </c>
      <c r="AG42" s="40" t="s">
        <v>530</v>
      </c>
      <c r="AH42" s="1" t="s">
        <v>531</v>
      </c>
    </row>
    <row r="43" spans="2:42" x14ac:dyDescent="0.15">
      <c r="B43" s="1" t="s">
        <v>532</v>
      </c>
      <c r="C43" s="1" t="s">
        <v>532</v>
      </c>
      <c r="D43" s="1" t="s">
        <v>526</v>
      </c>
      <c r="AG43" s="40" t="s">
        <v>533</v>
      </c>
      <c r="AH43" s="1" t="s">
        <v>534</v>
      </c>
    </row>
    <row r="44" spans="2:42" x14ac:dyDescent="0.15">
      <c r="B44" s="1" t="s">
        <v>535</v>
      </c>
      <c r="C44" s="1" t="s">
        <v>535</v>
      </c>
      <c r="D44" s="1" t="s">
        <v>529</v>
      </c>
      <c r="AG44" s="40" t="s">
        <v>536</v>
      </c>
      <c r="AH44" s="1" t="s">
        <v>537</v>
      </c>
    </row>
    <row r="45" spans="2:42" x14ac:dyDescent="0.15">
      <c r="B45" s="1" t="s">
        <v>538</v>
      </c>
      <c r="C45" s="1" t="s">
        <v>538</v>
      </c>
      <c r="D45" s="1" t="s">
        <v>532</v>
      </c>
      <c r="AG45" s="40" t="s">
        <v>539</v>
      </c>
      <c r="AH45" s="1" t="s">
        <v>540</v>
      </c>
    </row>
    <row r="46" spans="2:42" x14ac:dyDescent="0.15">
      <c r="B46" s="1" t="s">
        <v>541</v>
      </c>
      <c r="C46" s="1" t="s">
        <v>541</v>
      </c>
      <c r="D46" s="1" t="s">
        <v>535</v>
      </c>
      <c r="AG46" s="40" t="s">
        <v>542</v>
      </c>
      <c r="AH46" s="1" t="s">
        <v>543</v>
      </c>
    </row>
    <row r="47" spans="2:42" x14ac:dyDescent="0.15">
      <c r="B47" s="1" t="s">
        <v>544</v>
      </c>
      <c r="C47" s="1" t="s">
        <v>544</v>
      </c>
      <c r="D47" s="1" t="s">
        <v>538</v>
      </c>
      <c r="AG47" s="40" t="s">
        <v>545</v>
      </c>
      <c r="AH47" s="1" t="s">
        <v>546</v>
      </c>
    </row>
    <row r="48" spans="2:42" x14ac:dyDescent="0.15">
      <c r="B48" s="1" t="s">
        <v>547</v>
      </c>
      <c r="C48" s="1" t="s">
        <v>547</v>
      </c>
      <c r="D48" s="1" t="s">
        <v>541</v>
      </c>
      <c r="AG48" s="40" t="s">
        <v>548</v>
      </c>
      <c r="AH48" s="1" t="s">
        <v>549</v>
      </c>
    </row>
    <row r="49" spans="2:34" s="1" customFormat="1" x14ac:dyDescent="0.15">
      <c r="B49" s="1" t="s">
        <v>550</v>
      </c>
      <c r="C49" s="1" t="s">
        <v>550</v>
      </c>
      <c r="D49" s="1" t="s">
        <v>544</v>
      </c>
      <c r="AG49" s="40" t="s">
        <v>551</v>
      </c>
      <c r="AH49" s="1" t="s">
        <v>552</v>
      </c>
    </row>
    <row r="50" spans="2:34" s="1" customFormat="1" x14ac:dyDescent="0.15">
      <c r="D50" s="1" t="s">
        <v>547</v>
      </c>
      <c r="AG50" s="40" t="s">
        <v>553</v>
      </c>
      <c r="AH50" s="1" t="s">
        <v>554</v>
      </c>
    </row>
    <row r="51" spans="2:34" s="1" customFormat="1" x14ac:dyDescent="0.15">
      <c r="D51" s="1" t="s">
        <v>550</v>
      </c>
      <c r="AG51" s="40" t="s">
        <v>555</v>
      </c>
      <c r="AH51" s="1" t="s">
        <v>556</v>
      </c>
    </row>
    <row r="52" spans="2:34" s="1" customFormat="1" x14ac:dyDescent="0.15">
      <c r="AG52" s="40" t="s">
        <v>557</v>
      </c>
      <c r="AH52" s="1" t="s">
        <v>558</v>
      </c>
    </row>
    <row r="53" spans="2:34" s="1" customFormat="1" x14ac:dyDescent="0.15">
      <c r="AG53" s="40" t="s">
        <v>559</v>
      </c>
      <c r="AH53" s="1" t="s">
        <v>560</v>
      </c>
    </row>
    <row r="54" spans="2:34" s="1" customFormat="1" x14ac:dyDescent="0.15">
      <c r="AG54" s="40" t="s">
        <v>561</v>
      </c>
      <c r="AH54" s="1" t="s">
        <v>562</v>
      </c>
    </row>
    <row r="55" spans="2:34" s="1" customFormat="1" x14ac:dyDescent="0.15">
      <c r="AG55" s="40" t="s">
        <v>563</v>
      </c>
      <c r="AH55" s="1" t="s">
        <v>564</v>
      </c>
    </row>
    <row r="56" spans="2:34" s="1" customFormat="1" x14ac:dyDescent="0.15">
      <c r="AG56" s="40" t="s">
        <v>565</v>
      </c>
      <c r="AH56" s="1" t="s">
        <v>566</v>
      </c>
    </row>
    <row r="57" spans="2:34" s="1" customFormat="1" x14ac:dyDescent="0.15">
      <c r="AG57" s="40" t="s">
        <v>567</v>
      </c>
      <c r="AH57" s="1" t="s">
        <v>568</v>
      </c>
    </row>
    <row r="58" spans="2:34" s="1" customFormat="1" x14ac:dyDescent="0.15">
      <c r="AG58" s="40" t="s">
        <v>569</v>
      </c>
      <c r="AH58" s="1" t="s">
        <v>570</v>
      </c>
    </row>
    <row r="59" spans="2:34" s="1" customFormat="1" x14ac:dyDescent="0.15">
      <c r="AG59" s="40" t="s">
        <v>571</v>
      </c>
      <c r="AH59" s="1" t="s">
        <v>572</v>
      </c>
    </row>
    <row r="60" spans="2:34" s="1" customFormat="1" x14ac:dyDescent="0.15">
      <c r="AG60" s="40" t="s">
        <v>573</v>
      </c>
      <c r="AH60" s="1" t="s">
        <v>574</v>
      </c>
    </row>
    <row r="61" spans="2:34" s="1" customFormat="1" x14ac:dyDescent="0.15">
      <c r="AG61" s="40" t="s">
        <v>575</v>
      </c>
      <c r="AH61" s="1" t="s">
        <v>576</v>
      </c>
    </row>
    <row r="62" spans="2:34" s="1" customFormat="1" x14ac:dyDescent="0.15">
      <c r="AG62" s="40" t="s">
        <v>577</v>
      </c>
      <c r="AH62" s="1" t="s">
        <v>578</v>
      </c>
    </row>
    <row r="63" spans="2:34" s="1" customFormat="1" x14ac:dyDescent="0.15">
      <c r="AG63" s="40" t="s">
        <v>579</v>
      </c>
      <c r="AH63" s="1" t="s">
        <v>580</v>
      </c>
    </row>
    <row r="64" spans="2:34" s="1" customFormat="1" x14ac:dyDescent="0.15">
      <c r="AG64" s="40" t="s">
        <v>581</v>
      </c>
      <c r="AH64" s="1" t="s">
        <v>582</v>
      </c>
    </row>
    <row r="65" spans="33:34" s="1" customFormat="1" x14ac:dyDescent="0.15">
      <c r="AG65" s="40" t="s">
        <v>583</v>
      </c>
      <c r="AH65" s="1" t="s">
        <v>584</v>
      </c>
    </row>
    <row r="66" spans="33:34" s="1" customFormat="1" x14ac:dyDescent="0.15">
      <c r="AG66" s="40" t="s">
        <v>585</v>
      </c>
      <c r="AH66" s="1" t="s">
        <v>586</v>
      </c>
    </row>
    <row r="67" spans="33:34" s="1" customFormat="1" x14ac:dyDescent="0.15">
      <c r="AG67" s="40" t="s">
        <v>587</v>
      </c>
      <c r="AH67" s="1" t="s">
        <v>588</v>
      </c>
    </row>
    <row r="68" spans="33:34" s="1" customFormat="1" x14ac:dyDescent="0.15">
      <c r="AG68" s="40" t="s">
        <v>589</v>
      </c>
      <c r="AH68" s="1" t="s">
        <v>590</v>
      </c>
    </row>
  </sheetData>
  <phoneticPr fontId="5"/>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K27"/>
  <sheetViews>
    <sheetView tabSelected="1" workbookViewId="0">
      <selection activeCell="C9" sqref="C9"/>
    </sheetView>
  </sheetViews>
  <sheetFormatPr defaultColWidth="9" defaultRowHeight="14.25" x14ac:dyDescent="0.15"/>
  <cols>
    <col min="1" max="1" width="5.375" style="10" customWidth="1"/>
    <col min="2" max="2" width="3.125" style="10" customWidth="1"/>
    <col min="3" max="3" width="9" style="10" customWidth="1"/>
    <col min="4" max="16384" width="9" style="10"/>
  </cols>
  <sheetData>
    <row r="1" spans="1:3" x14ac:dyDescent="0.15">
      <c r="A1" s="10" t="s">
        <v>637</v>
      </c>
    </row>
    <row r="3" spans="1:3" x14ac:dyDescent="0.15">
      <c r="B3" s="11"/>
      <c r="C3" s="10" t="s">
        <v>638</v>
      </c>
    </row>
    <row r="4" spans="1:3" ht="6.75" customHeight="1" x14ac:dyDescent="0.15"/>
    <row r="5" spans="1:3" x14ac:dyDescent="0.15">
      <c r="B5" s="12" t="s">
        <v>639</v>
      </c>
      <c r="C5" s="10" t="s">
        <v>640</v>
      </c>
    </row>
    <row r="6" spans="1:3" ht="6.75" customHeight="1" x14ac:dyDescent="0.15"/>
    <row r="7" spans="1:3" x14ac:dyDescent="0.15">
      <c r="B7" s="13"/>
    </row>
    <row r="11" spans="1:3" x14ac:dyDescent="0.15">
      <c r="B11" s="203"/>
      <c r="C11" s="10" t="s">
        <v>1135</v>
      </c>
    </row>
    <row r="13" spans="1:3" x14ac:dyDescent="0.15">
      <c r="B13" s="222"/>
      <c r="C13" s="10" t="s">
        <v>1042</v>
      </c>
    </row>
    <row r="14" spans="1:3" x14ac:dyDescent="0.15">
      <c r="C14" s="10" t="s">
        <v>1043</v>
      </c>
    </row>
    <row r="17" spans="1:11" x14ac:dyDescent="0.15">
      <c r="A17" s="10" t="s">
        <v>1070</v>
      </c>
    </row>
    <row r="19" spans="1:11" ht="30" customHeight="1" x14ac:dyDescent="0.15">
      <c r="B19" s="223">
        <v>1</v>
      </c>
      <c r="C19" s="10" t="s">
        <v>1072</v>
      </c>
    </row>
    <row r="20" spans="1:11" ht="30" customHeight="1" x14ac:dyDescent="0.15">
      <c r="B20" s="223">
        <v>2</v>
      </c>
      <c r="C20" s="225" t="s">
        <v>1073</v>
      </c>
      <c r="D20" s="224"/>
      <c r="E20" s="224"/>
      <c r="F20" s="224"/>
      <c r="G20" s="224"/>
      <c r="H20" s="224"/>
      <c r="I20" s="224"/>
      <c r="J20" s="224"/>
      <c r="K20" s="224"/>
    </row>
    <row r="21" spans="1:11" ht="30" customHeight="1" x14ac:dyDescent="0.15">
      <c r="B21" s="223">
        <v>3</v>
      </c>
      <c r="C21" s="10" t="s">
        <v>1074</v>
      </c>
    </row>
    <row r="22" spans="1:11" ht="30" customHeight="1" x14ac:dyDescent="0.15">
      <c r="B22" s="223">
        <v>4</v>
      </c>
      <c r="C22" s="10" t="s">
        <v>1117</v>
      </c>
    </row>
    <row r="23" spans="1:11" ht="30" customHeight="1" x14ac:dyDescent="0.15">
      <c r="B23" s="223">
        <v>5</v>
      </c>
      <c r="C23" s="10" t="s">
        <v>1116</v>
      </c>
    </row>
    <row r="24" spans="1:11" ht="30" customHeight="1" x14ac:dyDescent="0.15">
      <c r="B24" s="223">
        <v>6</v>
      </c>
      <c r="C24" s="10" t="s">
        <v>1115</v>
      </c>
    </row>
    <row r="27" spans="1:11" x14ac:dyDescent="0.15">
      <c r="B27" s="252"/>
    </row>
  </sheetData>
  <phoneticPr fontId="6"/>
  <dataValidations count="1">
    <dataValidation showInputMessage="1" showErrorMessage="1" sqref="B5" xr:uid="{00000000-0002-0000-0300-000000000000}"/>
  </dataValidations>
  <pageMargins left="0.31496062992125984" right="0.31496062992125984" top="0.74803149606299213" bottom="0.74803149606299213"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B030FE-08FB-4085-8379-90C9A4859AD8}">
  <dimension ref="A1:A31"/>
  <sheetViews>
    <sheetView topLeftCell="A31" workbookViewId="0">
      <selection activeCell="J9" sqref="J9"/>
    </sheetView>
  </sheetViews>
  <sheetFormatPr defaultRowHeight="13.5" x14ac:dyDescent="0.15"/>
  <cols>
    <col min="10" max="10" width="13" customWidth="1"/>
  </cols>
  <sheetData>
    <row r="1" spans="1:1" x14ac:dyDescent="0.15">
      <c r="A1" s="253" t="s">
        <v>1131</v>
      </c>
    </row>
    <row r="2" spans="1:1" x14ac:dyDescent="0.15">
      <c r="A2" s="253" t="s">
        <v>1132</v>
      </c>
    </row>
    <row r="31" spans="1:1" x14ac:dyDescent="0.15">
      <c r="A31" s="253" t="s">
        <v>1133</v>
      </c>
    </row>
  </sheetData>
  <phoneticPr fontId="20"/>
  <pageMargins left="0.70866141732283472" right="0.31496062992125984" top="0.35433070866141736" bottom="0.35433070866141736" header="0.31496062992125984" footer="0.31496062992125984"/>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34"/>
  <sheetViews>
    <sheetView zoomScale="85" zoomScaleNormal="85" workbookViewId="0">
      <selection activeCell="L22" sqref="L22"/>
    </sheetView>
  </sheetViews>
  <sheetFormatPr defaultColWidth="9" defaultRowHeight="13.5" x14ac:dyDescent="0.15"/>
  <cols>
    <col min="1" max="1" width="3.625" style="67" customWidth="1"/>
    <col min="2" max="2" width="11.625" style="67" customWidth="1"/>
    <col min="3" max="4" width="9.625" style="67" customWidth="1"/>
    <col min="5" max="6" width="8.125" style="67" customWidth="1"/>
    <col min="7" max="10" width="10.375" style="67" customWidth="1"/>
    <col min="11" max="11" width="9" style="67" customWidth="1"/>
    <col min="12" max="16384" width="9" style="67"/>
  </cols>
  <sheetData>
    <row r="1" spans="1:10" x14ac:dyDescent="0.15">
      <c r="J1" s="68"/>
    </row>
    <row r="2" spans="1:10" ht="21" customHeight="1" x14ac:dyDescent="0.15">
      <c r="A2" s="264" t="s">
        <v>848</v>
      </c>
      <c r="B2" s="264"/>
      <c r="C2" s="264"/>
      <c r="D2" s="264"/>
      <c r="E2" s="264"/>
      <c r="F2" s="264"/>
      <c r="G2" s="264"/>
      <c r="H2" s="264"/>
      <c r="I2" s="264"/>
      <c r="J2" s="264"/>
    </row>
    <row r="4" spans="1:10" ht="41.25" customHeight="1" x14ac:dyDescent="0.15">
      <c r="A4" s="265" t="s">
        <v>0</v>
      </c>
      <c r="B4" s="265"/>
      <c r="C4" s="265"/>
      <c r="D4" s="265"/>
      <c r="E4" s="265"/>
      <c r="F4" s="265"/>
      <c r="G4" s="265"/>
      <c r="H4" s="265"/>
      <c r="I4" s="265"/>
      <c r="J4" s="265"/>
    </row>
    <row r="6" spans="1:10" ht="36" customHeight="1" x14ac:dyDescent="0.15">
      <c r="A6" s="266" t="s">
        <v>1</v>
      </c>
      <c r="B6" s="266"/>
      <c r="C6" s="266"/>
      <c r="D6" s="267"/>
      <c r="E6" s="267"/>
      <c r="F6" s="267"/>
      <c r="G6" s="267"/>
      <c r="H6" s="267"/>
      <c r="I6" s="267"/>
      <c r="J6" s="267"/>
    </row>
    <row r="7" spans="1:10" ht="36" customHeight="1" x14ac:dyDescent="0.15">
      <c r="A7" s="266" t="s">
        <v>2</v>
      </c>
      <c r="B7" s="266"/>
      <c r="C7" s="266"/>
      <c r="D7" s="267"/>
      <c r="E7" s="267"/>
      <c r="F7" s="267"/>
      <c r="G7" s="267"/>
      <c r="H7" s="267"/>
      <c r="I7" s="267"/>
      <c r="J7" s="267"/>
    </row>
    <row r="8" spans="1:10" ht="27" customHeight="1" x14ac:dyDescent="0.15">
      <c r="A8" s="268" t="s">
        <v>3</v>
      </c>
      <c r="B8" s="268"/>
      <c r="C8" s="268"/>
      <c r="D8" s="269" t="s">
        <v>4</v>
      </c>
      <c r="E8" s="270"/>
      <c r="F8" s="273"/>
      <c r="G8" s="273"/>
      <c r="H8" s="273"/>
      <c r="I8" s="273"/>
      <c r="J8" s="274"/>
    </row>
    <row r="9" spans="1:10" ht="27" customHeight="1" x14ac:dyDescent="0.15">
      <c r="A9" s="268"/>
      <c r="B9" s="268"/>
      <c r="C9" s="268"/>
      <c r="D9" s="271"/>
      <c r="E9" s="272"/>
      <c r="F9" s="275"/>
      <c r="G9" s="275"/>
      <c r="H9" s="275"/>
      <c r="I9" s="275"/>
      <c r="J9" s="276"/>
    </row>
    <row r="10" spans="1:10" ht="27" customHeight="1" x14ac:dyDescent="0.15">
      <c r="A10" s="268"/>
      <c r="B10" s="268"/>
      <c r="C10" s="268"/>
      <c r="D10" s="271" t="s">
        <v>5</v>
      </c>
      <c r="E10" s="272"/>
      <c r="F10" s="275"/>
      <c r="G10" s="275"/>
      <c r="H10" s="275"/>
      <c r="I10" s="275"/>
      <c r="J10" s="276"/>
    </row>
    <row r="11" spans="1:10" ht="27" customHeight="1" x14ac:dyDescent="0.15">
      <c r="A11" s="268"/>
      <c r="B11" s="268"/>
      <c r="C11" s="268"/>
      <c r="D11" s="271"/>
      <c r="E11" s="272"/>
      <c r="F11" s="275"/>
      <c r="G11" s="275"/>
      <c r="H11" s="275"/>
      <c r="I11" s="275"/>
      <c r="J11" s="276"/>
    </row>
    <row r="12" spans="1:10" ht="36" customHeight="1" x14ac:dyDescent="0.15">
      <c r="A12" s="268"/>
      <c r="B12" s="268"/>
      <c r="C12" s="268"/>
      <c r="D12" s="277" t="s">
        <v>6</v>
      </c>
      <c r="E12" s="278"/>
      <c r="F12" s="279"/>
      <c r="G12" s="279"/>
      <c r="H12" s="279"/>
      <c r="I12" s="279"/>
      <c r="J12" s="280"/>
    </row>
    <row r="13" spans="1:10" ht="24" customHeight="1" x14ac:dyDescent="0.15"/>
    <row r="14" spans="1:10" ht="33" customHeight="1" x14ac:dyDescent="0.15">
      <c r="A14" s="281"/>
      <c r="B14" s="281"/>
      <c r="C14" s="281" t="s">
        <v>7</v>
      </c>
      <c r="D14" s="281"/>
      <c r="E14" s="281" t="s">
        <v>8</v>
      </c>
      <c r="F14" s="281"/>
      <c r="G14" s="281" t="s">
        <v>9</v>
      </c>
      <c r="H14" s="281"/>
      <c r="I14" s="281" t="s">
        <v>10</v>
      </c>
      <c r="J14" s="281"/>
    </row>
    <row r="15" spans="1:10" ht="40.5" customHeight="1" x14ac:dyDescent="0.15">
      <c r="A15" s="281" t="s">
        <v>11</v>
      </c>
      <c r="B15" s="281"/>
      <c r="C15" s="282" t="s">
        <v>12</v>
      </c>
      <c r="D15" s="281"/>
      <c r="E15" s="281"/>
      <c r="F15" s="281"/>
      <c r="G15" s="281"/>
      <c r="H15" s="281"/>
      <c r="I15" s="281"/>
      <c r="J15" s="281"/>
    </row>
    <row r="16" spans="1:10" ht="40.5" customHeight="1" x14ac:dyDescent="0.15">
      <c r="A16" s="281" t="s">
        <v>13</v>
      </c>
      <c r="B16" s="281"/>
      <c r="C16" s="281" t="s">
        <v>14</v>
      </c>
      <c r="D16" s="281"/>
      <c r="E16" s="281"/>
      <c r="F16" s="281"/>
      <c r="G16" s="281"/>
      <c r="H16" s="281"/>
      <c r="I16" s="281"/>
      <c r="J16" s="281"/>
    </row>
    <row r="17" spans="1:10" ht="40.5" customHeight="1" x14ac:dyDescent="0.15">
      <c r="A17" s="281" t="s">
        <v>15</v>
      </c>
      <c r="B17" s="281"/>
      <c r="C17" s="282" t="s">
        <v>16</v>
      </c>
      <c r="D17" s="281"/>
      <c r="E17" s="281"/>
      <c r="F17" s="281"/>
      <c r="G17" s="281"/>
      <c r="H17" s="281"/>
      <c r="I17" s="281"/>
      <c r="J17" s="281"/>
    </row>
    <row r="18" spans="1:10" ht="40.5" customHeight="1" x14ac:dyDescent="0.15">
      <c r="A18" s="281" t="s">
        <v>17</v>
      </c>
      <c r="B18" s="281"/>
      <c r="C18" s="281" t="s">
        <v>18</v>
      </c>
      <c r="D18" s="281"/>
      <c r="E18" s="281"/>
      <c r="F18" s="281"/>
      <c r="G18" s="281"/>
      <c r="H18" s="281"/>
      <c r="I18" s="281"/>
      <c r="J18" s="281"/>
    </row>
    <row r="19" spans="1:10" ht="24" customHeight="1" x14ac:dyDescent="0.15"/>
    <row r="20" spans="1:10" s="69" customFormat="1" x14ac:dyDescent="0.15">
      <c r="A20" s="283" t="s">
        <v>19</v>
      </c>
      <c r="B20" s="283"/>
    </row>
    <row r="21" spans="1:10" s="69" customFormat="1" ht="21.75" customHeight="1" x14ac:dyDescent="0.15">
      <c r="A21" s="70" t="s">
        <v>20</v>
      </c>
      <c r="B21" s="283" t="s">
        <v>1071</v>
      </c>
      <c r="C21" s="283"/>
      <c r="D21" s="283"/>
      <c r="E21" s="283"/>
      <c r="F21" s="283"/>
      <c r="G21" s="283"/>
      <c r="H21" s="283"/>
      <c r="I21" s="283"/>
      <c r="J21" s="283"/>
    </row>
    <row r="22" spans="1:10" s="69" customFormat="1" ht="33" customHeight="1" x14ac:dyDescent="0.15">
      <c r="A22" s="70" t="s">
        <v>21</v>
      </c>
      <c r="B22" s="284" t="s">
        <v>940</v>
      </c>
      <c r="C22" s="284"/>
      <c r="D22" s="284"/>
      <c r="E22" s="284"/>
      <c r="F22" s="284"/>
      <c r="G22" s="284"/>
      <c r="H22" s="284"/>
      <c r="I22" s="284"/>
      <c r="J22" s="284"/>
    </row>
    <row r="23" spans="1:10" s="69" customFormat="1" ht="33" customHeight="1" x14ac:dyDescent="0.15">
      <c r="A23" s="70" t="s">
        <v>22</v>
      </c>
      <c r="B23" s="284" t="s">
        <v>941</v>
      </c>
      <c r="C23" s="284"/>
      <c r="D23" s="284"/>
      <c r="E23" s="284"/>
      <c r="F23" s="284"/>
      <c r="G23" s="284"/>
      <c r="H23" s="284"/>
      <c r="I23" s="284"/>
      <c r="J23" s="284"/>
    </row>
    <row r="24" spans="1:10" s="69" customFormat="1" ht="33" customHeight="1" x14ac:dyDescent="0.15">
      <c r="A24" s="70" t="s">
        <v>23</v>
      </c>
      <c r="B24" s="284" t="s">
        <v>939</v>
      </c>
      <c r="C24" s="284"/>
      <c r="D24" s="284"/>
      <c r="E24" s="284"/>
      <c r="F24" s="284"/>
      <c r="G24" s="284"/>
      <c r="H24" s="284"/>
      <c r="I24" s="284"/>
      <c r="J24" s="284"/>
    </row>
    <row r="25" spans="1:10" s="69" customFormat="1" ht="33" customHeight="1" x14ac:dyDescent="0.15">
      <c r="A25" s="70" t="s">
        <v>24</v>
      </c>
      <c r="B25" s="284" t="s">
        <v>25</v>
      </c>
      <c r="C25" s="284"/>
      <c r="D25" s="284"/>
      <c r="E25" s="284"/>
      <c r="F25" s="284"/>
      <c r="G25" s="284"/>
      <c r="H25" s="284"/>
      <c r="I25" s="284"/>
      <c r="J25" s="284"/>
    </row>
    <row r="26" spans="1:10" s="69" customFormat="1" ht="21.75" customHeight="1" x14ac:dyDescent="0.15">
      <c r="A26" s="70" t="s">
        <v>26</v>
      </c>
      <c r="B26" s="283" t="s">
        <v>27</v>
      </c>
      <c r="C26" s="283"/>
      <c r="D26" s="283"/>
      <c r="E26" s="283"/>
      <c r="F26" s="283"/>
      <c r="G26" s="283"/>
      <c r="H26" s="283"/>
      <c r="I26" s="283"/>
      <c r="J26" s="283"/>
    </row>
    <row r="27" spans="1:10" s="69" customFormat="1" ht="21.75" customHeight="1" x14ac:dyDescent="0.15">
      <c r="A27" s="70" t="s">
        <v>28</v>
      </c>
      <c r="B27" s="283" t="s">
        <v>29</v>
      </c>
      <c r="C27" s="283"/>
      <c r="D27" s="283"/>
      <c r="E27" s="283"/>
      <c r="F27" s="283"/>
      <c r="G27" s="283"/>
      <c r="H27" s="283"/>
      <c r="I27" s="283"/>
      <c r="J27" s="283"/>
    </row>
    <row r="28" spans="1:10" s="69" customFormat="1" ht="21.75" customHeight="1" x14ac:dyDescent="0.15">
      <c r="A28" s="70" t="s">
        <v>30</v>
      </c>
      <c r="B28" s="283" t="s">
        <v>31</v>
      </c>
      <c r="C28" s="283"/>
      <c r="D28" s="283"/>
      <c r="E28" s="283"/>
      <c r="F28" s="283"/>
      <c r="G28" s="283"/>
      <c r="H28" s="283"/>
      <c r="I28" s="283"/>
      <c r="J28" s="283"/>
    </row>
    <row r="29" spans="1:10" s="69" customFormat="1" ht="21.75" customHeight="1" x14ac:dyDescent="0.15">
      <c r="A29" s="70" t="s">
        <v>32</v>
      </c>
      <c r="B29" s="283" t="s">
        <v>33</v>
      </c>
      <c r="C29" s="283"/>
      <c r="D29" s="283"/>
      <c r="E29" s="283"/>
      <c r="F29" s="283"/>
      <c r="G29" s="283"/>
      <c r="H29" s="283"/>
      <c r="I29" s="283"/>
      <c r="J29" s="283"/>
    </row>
    <row r="30" spans="1:10" s="69" customFormat="1" x14ac:dyDescent="0.15">
      <c r="A30" s="70"/>
      <c r="B30" s="71"/>
      <c r="C30" s="71"/>
      <c r="D30" s="71"/>
      <c r="E30" s="71"/>
      <c r="F30" s="71"/>
      <c r="G30" s="71"/>
      <c r="H30" s="71"/>
      <c r="I30" s="71"/>
      <c r="J30" s="71"/>
    </row>
    <row r="31" spans="1:10" s="69" customFormat="1" x14ac:dyDescent="0.15">
      <c r="A31" s="70"/>
    </row>
    <row r="32" spans="1:10" s="69" customFormat="1" x14ac:dyDescent="0.15"/>
    <row r="33" s="69" customFormat="1" x14ac:dyDescent="0.15"/>
    <row r="34" s="69" customFormat="1" x14ac:dyDescent="0.15"/>
  </sheetData>
  <mergeCells count="48">
    <mergeCell ref="A20:B20"/>
    <mergeCell ref="B27:J27"/>
    <mergeCell ref="B28:J28"/>
    <mergeCell ref="B29:J29"/>
    <mergeCell ref="B21:J21"/>
    <mergeCell ref="B22:J22"/>
    <mergeCell ref="B23:J23"/>
    <mergeCell ref="B24:J24"/>
    <mergeCell ref="B25:J25"/>
    <mergeCell ref="B26:J26"/>
    <mergeCell ref="A18:B18"/>
    <mergeCell ref="C18:D18"/>
    <mergeCell ref="E18:F18"/>
    <mergeCell ref="G18:H18"/>
    <mergeCell ref="I18:J18"/>
    <mergeCell ref="I16:J16"/>
    <mergeCell ref="A17:B17"/>
    <mergeCell ref="C17:D17"/>
    <mergeCell ref="E17:F17"/>
    <mergeCell ref="G17:H17"/>
    <mergeCell ref="I17:J17"/>
    <mergeCell ref="A16:B16"/>
    <mergeCell ref="C16:D16"/>
    <mergeCell ref="E16:F16"/>
    <mergeCell ref="G16:H16"/>
    <mergeCell ref="A14:B14"/>
    <mergeCell ref="C14:D14"/>
    <mergeCell ref="E14:F14"/>
    <mergeCell ref="G14:H14"/>
    <mergeCell ref="I14:J14"/>
    <mergeCell ref="A15:B15"/>
    <mergeCell ref="C15:D15"/>
    <mergeCell ref="E15:F15"/>
    <mergeCell ref="G15:H15"/>
    <mergeCell ref="I15:J15"/>
    <mergeCell ref="A8:C12"/>
    <mergeCell ref="D8:E9"/>
    <mergeCell ref="F8:J9"/>
    <mergeCell ref="D10:E11"/>
    <mergeCell ref="F10:J11"/>
    <mergeCell ref="D12:E12"/>
    <mergeCell ref="F12:J12"/>
    <mergeCell ref="A2:J2"/>
    <mergeCell ref="A4:J4"/>
    <mergeCell ref="A6:C6"/>
    <mergeCell ref="D6:J6"/>
    <mergeCell ref="A7:C7"/>
    <mergeCell ref="D7:J7"/>
  </mergeCells>
  <phoneticPr fontId="5"/>
  <pageMargins left="0.7" right="0.46" top="0.72" bottom="0.38"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0000"/>
  </sheetPr>
  <dimension ref="A1:R137"/>
  <sheetViews>
    <sheetView workbookViewId="0">
      <selection activeCell="V20" sqref="V20"/>
    </sheetView>
  </sheetViews>
  <sheetFormatPr defaultColWidth="9" defaultRowHeight="11.25" x14ac:dyDescent="0.15"/>
  <cols>
    <col min="1" max="1" width="3.125" style="76" customWidth="1"/>
    <col min="2" max="2" width="14.125" style="76" customWidth="1"/>
    <col min="3" max="3" width="8.375" style="76" customWidth="1"/>
    <col min="4" max="4" width="2.625" style="76" customWidth="1"/>
    <col min="5" max="5" width="3" style="76" customWidth="1"/>
    <col min="6" max="6" width="2.625" style="77" customWidth="1"/>
    <col min="7" max="7" width="8.375" style="76" customWidth="1"/>
    <col min="8" max="11" width="2.625" style="76" customWidth="1"/>
    <col min="12" max="12" width="2.125" style="76" customWidth="1"/>
    <col min="13" max="13" width="12.125" style="78" customWidth="1"/>
    <col min="14" max="16" width="2.625" style="77" customWidth="1"/>
    <col min="17" max="18" width="10.625" style="77" customWidth="1"/>
    <col min="19" max="19" width="9" style="76" customWidth="1"/>
    <col min="20" max="16384" width="9" style="76"/>
  </cols>
  <sheetData>
    <row r="1" spans="1:18" s="69" customFormat="1" ht="21" customHeight="1" x14ac:dyDescent="0.15">
      <c r="A1" s="72" t="s">
        <v>1019</v>
      </c>
      <c r="B1" s="72"/>
      <c r="C1" s="72"/>
      <c r="D1" s="72"/>
      <c r="E1" s="72"/>
      <c r="F1" s="73"/>
      <c r="G1" s="72"/>
      <c r="H1" s="72"/>
      <c r="I1" s="72"/>
      <c r="J1" s="72"/>
      <c r="K1" s="72"/>
      <c r="L1" s="72"/>
      <c r="M1" s="74"/>
      <c r="N1" s="70"/>
      <c r="O1" s="70"/>
      <c r="P1" s="70"/>
      <c r="Q1" s="70"/>
      <c r="R1" s="75" t="s">
        <v>698</v>
      </c>
    </row>
    <row r="2" spans="1:18" s="69" customFormat="1" ht="15" customHeight="1" x14ac:dyDescent="0.15">
      <c r="A2" s="72"/>
      <c r="B2" s="72"/>
      <c r="C2" s="72"/>
      <c r="D2" s="72"/>
      <c r="E2" s="72"/>
      <c r="F2" s="73"/>
      <c r="G2" s="72"/>
      <c r="H2" s="72"/>
      <c r="I2" s="72"/>
      <c r="J2" s="325" t="s">
        <v>607</v>
      </c>
      <c r="K2" s="325"/>
      <c r="L2" s="325"/>
      <c r="M2" s="325"/>
      <c r="N2" s="325"/>
      <c r="O2" s="325"/>
      <c r="P2" s="325"/>
      <c r="Q2" s="325"/>
      <c r="R2" s="325"/>
    </row>
    <row r="3" spans="1:18" s="69" customFormat="1" ht="15" customHeight="1" x14ac:dyDescent="0.15">
      <c r="A3" s="72"/>
      <c r="B3" s="72" t="s">
        <v>854</v>
      </c>
      <c r="C3" s="72"/>
      <c r="D3" s="72"/>
      <c r="E3" s="72"/>
      <c r="F3" s="73"/>
      <c r="G3" s="72"/>
      <c r="H3" s="72"/>
      <c r="I3" s="72"/>
      <c r="J3" s="326" t="s">
        <v>608</v>
      </c>
      <c r="K3" s="326"/>
      <c r="L3" s="326"/>
      <c r="M3" s="326"/>
      <c r="N3" s="326"/>
      <c r="O3" s="326"/>
      <c r="P3" s="326"/>
      <c r="Q3" s="326"/>
      <c r="R3" s="326"/>
    </row>
    <row r="5" spans="1:18" s="79" customFormat="1" ht="13.5" customHeight="1" x14ac:dyDescent="0.15">
      <c r="A5" s="327"/>
      <c r="B5" s="330" t="s">
        <v>609</v>
      </c>
      <c r="C5" s="330" t="s">
        <v>610</v>
      </c>
      <c r="D5" s="330" t="s">
        <v>611</v>
      </c>
      <c r="E5" s="330"/>
      <c r="F5" s="330"/>
      <c r="G5" s="330"/>
      <c r="H5" s="330"/>
      <c r="I5" s="330"/>
      <c r="J5" s="330"/>
      <c r="K5" s="330"/>
      <c r="L5" s="330"/>
      <c r="M5" s="332"/>
      <c r="N5" s="333" t="s">
        <v>1107</v>
      </c>
      <c r="O5" s="333"/>
      <c r="P5" s="333"/>
      <c r="Q5" s="333"/>
      <c r="R5" s="334"/>
    </row>
    <row r="6" spans="1:18" s="79" customFormat="1" ht="13.5" customHeight="1" x14ac:dyDescent="0.15">
      <c r="A6" s="328"/>
      <c r="B6" s="320"/>
      <c r="C6" s="320"/>
      <c r="D6" s="335" t="s">
        <v>612</v>
      </c>
      <c r="E6" s="336"/>
      <c r="F6" s="315" t="s">
        <v>613</v>
      </c>
      <c r="G6" s="339"/>
      <c r="H6" s="320" t="s">
        <v>614</v>
      </c>
      <c r="I6" s="320"/>
      <c r="J6" s="320"/>
      <c r="K6" s="320"/>
      <c r="L6" s="315" t="s">
        <v>615</v>
      </c>
      <c r="M6" s="316"/>
      <c r="N6" s="319" t="s">
        <v>616</v>
      </c>
      <c r="O6" s="320"/>
      <c r="P6" s="320"/>
      <c r="Q6" s="320" t="s">
        <v>617</v>
      </c>
      <c r="R6" s="321"/>
    </row>
    <row r="7" spans="1:18" s="79" customFormat="1" ht="13.5" customHeight="1" thickBot="1" x14ac:dyDescent="0.2">
      <c r="A7" s="329"/>
      <c r="B7" s="331"/>
      <c r="C7" s="331"/>
      <c r="D7" s="337"/>
      <c r="E7" s="338"/>
      <c r="F7" s="317"/>
      <c r="G7" s="340"/>
      <c r="H7" s="80">
        <v>1</v>
      </c>
      <c r="I7" s="80">
        <v>2</v>
      </c>
      <c r="J7" s="80">
        <v>3</v>
      </c>
      <c r="K7" s="80">
        <v>4</v>
      </c>
      <c r="L7" s="317"/>
      <c r="M7" s="318"/>
      <c r="N7" s="81" t="s">
        <v>618</v>
      </c>
      <c r="O7" s="80" t="s">
        <v>619</v>
      </c>
      <c r="P7" s="80" t="s">
        <v>620</v>
      </c>
      <c r="Q7" s="80" t="s">
        <v>621</v>
      </c>
      <c r="R7" s="82" t="s">
        <v>622</v>
      </c>
    </row>
    <row r="8" spans="1:18" s="77" customFormat="1" ht="12" customHeight="1" thickTop="1" x14ac:dyDescent="0.15">
      <c r="A8" s="322" t="s">
        <v>699</v>
      </c>
      <c r="B8" s="286" t="s">
        <v>700</v>
      </c>
      <c r="C8" s="342" t="s">
        <v>701</v>
      </c>
      <c r="D8" s="83" t="s">
        <v>625</v>
      </c>
      <c r="E8" s="84" t="s">
        <v>1062</v>
      </c>
      <c r="F8" s="91" t="s">
        <v>625</v>
      </c>
      <c r="G8" s="178" t="s">
        <v>867</v>
      </c>
      <c r="H8" s="85"/>
      <c r="I8" s="85" t="s">
        <v>625</v>
      </c>
      <c r="J8" s="85"/>
      <c r="K8" s="85"/>
      <c r="L8" s="162" t="s">
        <v>625</v>
      </c>
      <c r="M8" s="324" t="s">
        <v>701</v>
      </c>
      <c r="N8" s="86" t="s">
        <v>625</v>
      </c>
      <c r="O8" s="85"/>
      <c r="P8" s="85"/>
      <c r="Q8" s="292" t="s">
        <v>627</v>
      </c>
      <c r="R8" s="295" t="s">
        <v>627</v>
      </c>
    </row>
    <row r="9" spans="1:18" s="77" customFormat="1" ht="12" customHeight="1" x14ac:dyDescent="0.15">
      <c r="A9" s="322"/>
      <c r="B9" s="286"/>
      <c r="C9" s="305"/>
      <c r="D9" s="87"/>
      <c r="E9" s="88"/>
      <c r="F9" s="98" t="s">
        <v>625</v>
      </c>
      <c r="G9" s="179" t="s">
        <v>943</v>
      </c>
      <c r="H9" s="89"/>
      <c r="I9" s="89"/>
      <c r="J9" s="89"/>
      <c r="K9" s="89"/>
      <c r="L9" s="165"/>
      <c r="M9" s="343"/>
      <c r="N9" s="90"/>
      <c r="O9" s="89"/>
      <c r="P9" s="89"/>
      <c r="Q9" s="305"/>
      <c r="R9" s="306"/>
    </row>
    <row r="10" spans="1:18" ht="12" customHeight="1" x14ac:dyDescent="0.15">
      <c r="A10" s="322"/>
      <c r="B10" s="286"/>
      <c r="C10" s="285" t="s">
        <v>702</v>
      </c>
      <c r="D10" s="91" t="s">
        <v>625</v>
      </c>
      <c r="E10" s="92" t="s">
        <v>1061</v>
      </c>
      <c r="F10" s="91" t="s">
        <v>625</v>
      </c>
      <c r="G10" s="180" t="s">
        <v>867</v>
      </c>
      <c r="H10" s="93"/>
      <c r="I10" s="93" t="s">
        <v>625</v>
      </c>
      <c r="J10" s="93"/>
      <c r="K10" s="93"/>
      <c r="L10" s="166" t="s">
        <v>625</v>
      </c>
      <c r="M10" s="341" t="s">
        <v>703</v>
      </c>
      <c r="N10" s="94" t="s">
        <v>625</v>
      </c>
      <c r="O10" s="93" t="s">
        <v>625</v>
      </c>
      <c r="P10" s="93"/>
      <c r="Q10" s="291" t="s">
        <v>627</v>
      </c>
      <c r="R10" s="294" t="s">
        <v>627</v>
      </c>
    </row>
    <row r="11" spans="1:18" ht="12" customHeight="1" x14ac:dyDescent="0.15">
      <c r="A11" s="322"/>
      <c r="B11" s="286"/>
      <c r="C11" s="286"/>
      <c r="D11" s="95"/>
      <c r="E11" s="84"/>
      <c r="F11" s="98" t="s">
        <v>625</v>
      </c>
      <c r="G11" s="181" t="s">
        <v>944</v>
      </c>
      <c r="H11" s="96"/>
      <c r="I11" s="96"/>
      <c r="J11" s="96"/>
      <c r="K11" s="96"/>
      <c r="L11" s="163"/>
      <c r="M11" s="324"/>
      <c r="N11" s="97"/>
      <c r="O11" s="96"/>
      <c r="P11" s="96"/>
      <c r="Q11" s="292"/>
      <c r="R11" s="295"/>
    </row>
    <row r="12" spans="1:18" ht="12" customHeight="1" x14ac:dyDescent="0.15">
      <c r="A12" s="322"/>
      <c r="B12" s="286"/>
      <c r="C12" s="286"/>
      <c r="D12" s="95"/>
      <c r="E12" s="84"/>
      <c r="F12" s="98" t="s">
        <v>625</v>
      </c>
      <c r="G12" s="181" t="s">
        <v>661</v>
      </c>
      <c r="H12" s="98" t="s">
        <v>625</v>
      </c>
      <c r="I12" s="98" t="s">
        <v>625</v>
      </c>
      <c r="J12" s="96"/>
      <c r="K12" s="96"/>
      <c r="L12" s="161" t="s">
        <v>625</v>
      </c>
      <c r="M12" s="290" t="s">
        <v>704</v>
      </c>
      <c r="N12" s="97" t="s">
        <v>625</v>
      </c>
      <c r="O12" s="96"/>
      <c r="P12" s="98" t="s">
        <v>625</v>
      </c>
      <c r="Q12" s="292"/>
      <c r="R12" s="295"/>
    </row>
    <row r="13" spans="1:18" ht="12" customHeight="1" x14ac:dyDescent="0.15">
      <c r="A13" s="322"/>
      <c r="B13" s="286"/>
      <c r="C13" s="286"/>
      <c r="D13" s="95"/>
      <c r="E13" s="84"/>
      <c r="F13" s="98" t="s">
        <v>625</v>
      </c>
      <c r="G13" s="181" t="s">
        <v>945</v>
      </c>
      <c r="H13" s="96"/>
      <c r="I13" s="96"/>
      <c r="J13" s="96"/>
      <c r="K13" s="96"/>
      <c r="L13" s="163"/>
      <c r="M13" s="290"/>
      <c r="N13" s="97"/>
      <c r="O13" s="96"/>
      <c r="P13" s="96"/>
      <c r="Q13" s="292"/>
      <c r="R13" s="295"/>
    </row>
    <row r="14" spans="1:18" ht="12" customHeight="1" x14ac:dyDescent="0.15">
      <c r="A14" s="322"/>
      <c r="B14" s="286"/>
      <c r="C14" s="286"/>
      <c r="D14" s="95"/>
      <c r="E14" s="84"/>
      <c r="F14" s="98" t="s">
        <v>625</v>
      </c>
      <c r="G14" s="181" t="s">
        <v>946</v>
      </c>
      <c r="H14" s="98" t="s">
        <v>625</v>
      </c>
      <c r="I14" s="98" t="s">
        <v>625</v>
      </c>
      <c r="J14" s="96"/>
      <c r="K14" s="96"/>
      <c r="L14" s="161" t="s">
        <v>625</v>
      </c>
      <c r="M14" s="290" t="s">
        <v>705</v>
      </c>
      <c r="N14" s="97" t="s">
        <v>625</v>
      </c>
      <c r="O14" s="96"/>
      <c r="P14" s="98" t="s">
        <v>625</v>
      </c>
      <c r="Q14" s="292"/>
      <c r="R14" s="295"/>
    </row>
    <row r="15" spans="1:18" ht="12" customHeight="1" x14ac:dyDescent="0.15">
      <c r="A15" s="322"/>
      <c r="B15" s="286"/>
      <c r="C15" s="286"/>
      <c r="D15" s="95"/>
      <c r="E15" s="84"/>
      <c r="F15" s="98" t="s">
        <v>625</v>
      </c>
      <c r="G15" s="182" t="s">
        <v>947</v>
      </c>
      <c r="H15" s="96"/>
      <c r="I15" s="96"/>
      <c r="J15" s="96"/>
      <c r="K15" s="96"/>
      <c r="L15" s="163"/>
      <c r="M15" s="290"/>
      <c r="N15" s="97"/>
      <c r="O15" s="96"/>
      <c r="P15" s="96"/>
      <c r="Q15" s="292"/>
      <c r="R15" s="295"/>
    </row>
    <row r="16" spans="1:18" ht="12" customHeight="1" x14ac:dyDescent="0.15">
      <c r="A16" s="322"/>
      <c r="B16" s="286"/>
      <c r="C16" s="286"/>
      <c r="D16" s="95"/>
      <c r="E16" s="84"/>
      <c r="F16" s="95"/>
      <c r="G16" s="182" t="s">
        <v>948</v>
      </c>
      <c r="H16" s="98" t="s">
        <v>625</v>
      </c>
      <c r="I16" s="98" t="s">
        <v>625</v>
      </c>
      <c r="J16" s="96"/>
      <c r="K16" s="96"/>
      <c r="L16" s="161" t="s">
        <v>625</v>
      </c>
      <c r="M16" s="290" t="s">
        <v>706</v>
      </c>
      <c r="N16" s="97" t="s">
        <v>625</v>
      </c>
      <c r="O16" s="98" t="s">
        <v>625</v>
      </c>
      <c r="P16" s="98" t="s">
        <v>625</v>
      </c>
      <c r="Q16" s="292"/>
      <c r="R16" s="295"/>
    </row>
    <row r="17" spans="1:18" ht="12" customHeight="1" x14ac:dyDescent="0.15">
      <c r="A17" s="322"/>
      <c r="B17" s="286"/>
      <c r="C17" s="286"/>
      <c r="D17" s="95"/>
      <c r="E17" s="84"/>
      <c r="F17" s="98" t="s">
        <v>625</v>
      </c>
      <c r="G17" s="183"/>
      <c r="H17" s="96"/>
      <c r="I17" s="96"/>
      <c r="J17" s="96"/>
      <c r="K17" s="96"/>
      <c r="L17" s="163"/>
      <c r="M17" s="290"/>
      <c r="N17" s="97"/>
      <c r="O17" s="96"/>
      <c r="P17" s="96"/>
      <c r="Q17" s="292"/>
      <c r="R17" s="295"/>
    </row>
    <row r="18" spans="1:18" ht="12" customHeight="1" x14ac:dyDescent="0.15">
      <c r="A18" s="322"/>
      <c r="B18" s="286"/>
      <c r="C18" s="286"/>
      <c r="D18" s="95"/>
      <c r="E18" s="84"/>
      <c r="F18" s="95"/>
      <c r="G18" s="183"/>
      <c r="H18" s="98" t="s">
        <v>625</v>
      </c>
      <c r="I18" s="98" t="s">
        <v>625</v>
      </c>
      <c r="J18" s="96"/>
      <c r="K18" s="96"/>
      <c r="L18" s="161" t="s">
        <v>625</v>
      </c>
      <c r="M18" s="290" t="s">
        <v>707</v>
      </c>
      <c r="N18" s="97" t="s">
        <v>625</v>
      </c>
      <c r="O18" s="96"/>
      <c r="P18" s="98" t="s">
        <v>625</v>
      </c>
      <c r="Q18" s="292"/>
      <c r="R18" s="295"/>
    </row>
    <row r="19" spans="1:18" ht="12" customHeight="1" x14ac:dyDescent="0.15">
      <c r="A19" s="322"/>
      <c r="B19" s="286"/>
      <c r="C19" s="298"/>
      <c r="D19" s="87"/>
      <c r="E19" s="88"/>
      <c r="F19" s="87"/>
      <c r="G19" s="184"/>
      <c r="H19" s="89"/>
      <c r="I19" s="89"/>
      <c r="J19" s="89"/>
      <c r="K19" s="89"/>
      <c r="L19" s="165"/>
      <c r="M19" s="308"/>
      <c r="N19" s="90"/>
      <c r="O19" s="89"/>
      <c r="P19" s="89"/>
      <c r="Q19" s="305"/>
      <c r="R19" s="306"/>
    </row>
    <row r="20" spans="1:18" ht="12" customHeight="1" x14ac:dyDescent="0.15">
      <c r="A20" s="322"/>
      <c r="B20" s="286"/>
      <c r="C20" s="344" t="s">
        <v>708</v>
      </c>
      <c r="D20" s="91" t="s">
        <v>625</v>
      </c>
      <c r="E20" s="84" t="s">
        <v>1061</v>
      </c>
      <c r="F20" s="91" t="s">
        <v>625</v>
      </c>
      <c r="G20" s="181" t="s">
        <v>661</v>
      </c>
      <c r="H20" s="93"/>
      <c r="I20" s="93" t="s">
        <v>625</v>
      </c>
      <c r="J20" s="93"/>
      <c r="K20" s="93"/>
      <c r="L20" s="166" t="s">
        <v>625</v>
      </c>
      <c r="M20" s="304" t="s">
        <v>709</v>
      </c>
      <c r="N20" s="94" t="s">
        <v>625</v>
      </c>
      <c r="O20" s="93" t="s">
        <v>625</v>
      </c>
      <c r="P20" s="93"/>
      <c r="Q20" s="291" t="s">
        <v>627</v>
      </c>
      <c r="R20" s="294" t="s">
        <v>627</v>
      </c>
    </row>
    <row r="21" spans="1:18" ht="12" customHeight="1" x14ac:dyDescent="0.15">
      <c r="A21" s="322"/>
      <c r="B21" s="286"/>
      <c r="C21" s="313"/>
      <c r="D21" s="95"/>
      <c r="E21" s="84"/>
      <c r="F21" s="98" t="s">
        <v>625</v>
      </c>
      <c r="G21" s="181" t="s">
        <v>867</v>
      </c>
      <c r="H21" s="96"/>
      <c r="I21" s="96"/>
      <c r="J21" s="96"/>
      <c r="K21" s="96"/>
      <c r="L21" s="163"/>
      <c r="M21" s="290"/>
      <c r="N21" s="97"/>
      <c r="O21" s="96"/>
      <c r="P21" s="96"/>
      <c r="Q21" s="292"/>
      <c r="R21" s="295"/>
    </row>
    <row r="22" spans="1:18" ht="12" customHeight="1" x14ac:dyDescent="0.15">
      <c r="A22" s="322"/>
      <c r="B22" s="286"/>
      <c r="C22" s="313"/>
      <c r="D22" s="95"/>
      <c r="E22" s="84"/>
      <c r="F22" s="98" t="s">
        <v>625</v>
      </c>
      <c r="G22" s="181" t="s">
        <v>944</v>
      </c>
      <c r="H22" s="96"/>
      <c r="I22" s="98" t="s">
        <v>625</v>
      </c>
      <c r="J22" s="96"/>
      <c r="K22" s="96"/>
      <c r="L22" s="161" t="s">
        <v>625</v>
      </c>
      <c r="M22" s="290" t="s">
        <v>710</v>
      </c>
      <c r="N22" s="97" t="s">
        <v>625</v>
      </c>
      <c r="O22" s="98" t="s">
        <v>625</v>
      </c>
      <c r="P22" s="96"/>
      <c r="Q22" s="292"/>
      <c r="R22" s="295"/>
    </row>
    <row r="23" spans="1:18" ht="12" customHeight="1" x14ac:dyDescent="0.15">
      <c r="A23" s="322"/>
      <c r="B23" s="286"/>
      <c r="C23" s="313"/>
      <c r="D23" s="95"/>
      <c r="E23" s="84"/>
      <c r="F23" s="98" t="s">
        <v>625</v>
      </c>
      <c r="G23" s="181" t="s">
        <v>950</v>
      </c>
      <c r="H23" s="96"/>
      <c r="I23" s="96"/>
      <c r="J23" s="96"/>
      <c r="K23" s="96"/>
      <c r="L23" s="163"/>
      <c r="M23" s="290"/>
      <c r="N23" s="97"/>
      <c r="O23" s="96"/>
      <c r="P23" s="96"/>
      <c r="Q23" s="292"/>
      <c r="R23" s="295"/>
    </row>
    <row r="24" spans="1:18" ht="12" customHeight="1" x14ac:dyDescent="0.15">
      <c r="A24" s="322"/>
      <c r="B24" s="286"/>
      <c r="C24" s="313"/>
      <c r="D24" s="95"/>
      <c r="E24" s="84"/>
      <c r="F24" s="98" t="s">
        <v>625</v>
      </c>
      <c r="G24" s="182" t="s">
        <v>947</v>
      </c>
      <c r="H24" s="96"/>
      <c r="I24" s="98" t="s">
        <v>625</v>
      </c>
      <c r="J24" s="98" t="s">
        <v>625</v>
      </c>
      <c r="K24" s="98" t="s">
        <v>625</v>
      </c>
      <c r="L24" s="161" t="s">
        <v>625</v>
      </c>
      <c r="M24" s="290" t="s">
        <v>711</v>
      </c>
      <c r="N24" s="97" t="s">
        <v>625</v>
      </c>
      <c r="O24" s="98" t="s">
        <v>625</v>
      </c>
      <c r="P24" s="98" t="s">
        <v>625</v>
      </c>
      <c r="Q24" s="292"/>
      <c r="R24" s="295"/>
    </row>
    <row r="25" spans="1:18" ht="12" customHeight="1" x14ac:dyDescent="0.15">
      <c r="A25" s="322"/>
      <c r="B25" s="286"/>
      <c r="C25" s="313"/>
      <c r="D25" s="95"/>
      <c r="E25" s="84"/>
      <c r="F25" s="95"/>
      <c r="G25" s="182" t="s">
        <v>948</v>
      </c>
      <c r="H25" s="96"/>
      <c r="I25" s="96"/>
      <c r="J25" s="96"/>
      <c r="K25" s="96"/>
      <c r="L25" s="163"/>
      <c r="M25" s="290"/>
      <c r="N25" s="97"/>
      <c r="O25" s="96"/>
      <c r="P25" s="96"/>
      <c r="Q25" s="292"/>
      <c r="R25" s="295"/>
    </row>
    <row r="26" spans="1:18" ht="12" customHeight="1" x14ac:dyDescent="0.15">
      <c r="A26" s="322"/>
      <c r="B26" s="286"/>
      <c r="C26" s="313"/>
      <c r="D26" s="95"/>
      <c r="E26" s="84"/>
      <c r="F26" s="98" t="s">
        <v>625</v>
      </c>
      <c r="G26" s="183"/>
      <c r="H26" s="96"/>
      <c r="I26" s="98" t="s">
        <v>625</v>
      </c>
      <c r="J26" s="98" t="s">
        <v>625</v>
      </c>
      <c r="K26" s="98" t="s">
        <v>625</v>
      </c>
      <c r="L26" s="161" t="s">
        <v>625</v>
      </c>
      <c r="M26" s="290" t="s">
        <v>712</v>
      </c>
      <c r="N26" s="97" t="s">
        <v>625</v>
      </c>
      <c r="O26" s="98" t="s">
        <v>625</v>
      </c>
      <c r="P26" s="98" t="s">
        <v>625</v>
      </c>
      <c r="Q26" s="292"/>
      <c r="R26" s="295"/>
    </row>
    <row r="27" spans="1:18" ht="12" customHeight="1" x14ac:dyDescent="0.15">
      <c r="A27" s="322"/>
      <c r="B27" s="286"/>
      <c r="C27" s="313"/>
      <c r="D27" s="95"/>
      <c r="E27" s="84"/>
      <c r="F27" s="95"/>
      <c r="G27" s="183"/>
      <c r="H27" s="96"/>
      <c r="I27" s="96"/>
      <c r="J27" s="96"/>
      <c r="K27" s="96"/>
      <c r="L27" s="163"/>
      <c r="M27" s="290"/>
      <c r="N27" s="97"/>
      <c r="O27" s="96"/>
      <c r="P27" s="96"/>
      <c r="Q27" s="292"/>
      <c r="R27" s="295"/>
    </row>
    <row r="28" spans="1:18" ht="12" customHeight="1" x14ac:dyDescent="0.15">
      <c r="A28" s="322"/>
      <c r="B28" s="286"/>
      <c r="C28" s="313"/>
      <c r="D28" s="95"/>
      <c r="E28" s="84"/>
      <c r="F28" s="95"/>
      <c r="G28" s="183"/>
      <c r="H28" s="96"/>
      <c r="I28" s="98" t="s">
        <v>625</v>
      </c>
      <c r="J28" s="98" t="s">
        <v>625</v>
      </c>
      <c r="K28" s="98" t="s">
        <v>625</v>
      </c>
      <c r="L28" s="161" t="s">
        <v>625</v>
      </c>
      <c r="M28" s="290" t="s">
        <v>713</v>
      </c>
      <c r="N28" s="97" t="s">
        <v>625</v>
      </c>
      <c r="O28" s="98" t="s">
        <v>625</v>
      </c>
      <c r="P28" s="98" t="s">
        <v>625</v>
      </c>
      <c r="Q28" s="292"/>
      <c r="R28" s="295"/>
    </row>
    <row r="29" spans="1:18" ht="12" customHeight="1" x14ac:dyDescent="0.15">
      <c r="A29" s="322"/>
      <c r="B29" s="286"/>
      <c r="C29" s="314"/>
      <c r="D29" s="87"/>
      <c r="E29" s="88"/>
      <c r="F29" s="87"/>
      <c r="G29" s="184"/>
      <c r="H29" s="89"/>
      <c r="I29" s="89"/>
      <c r="J29" s="89"/>
      <c r="K29" s="89"/>
      <c r="L29" s="165"/>
      <c r="M29" s="308"/>
      <c r="N29" s="90"/>
      <c r="O29" s="89"/>
      <c r="P29" s="89"/>
      <c r="Q29" s="305"/>
      <c r="R29" s="306"/>
    </row>
    <row r="30" spans="1:18" ht="12" customHeight="1" x14ac:dyDescent="0.15">
      <c r="A30" s="322"/>
      <c r="B30" s="286"/>
      <c r="C30" s="312" t="s">
        <v>714</v>
      </c>
      <c r="D30" s="91" t="s">
        <v>625</v>
      </c>
      <c r="E30" s="84" t="s">
        <v>1061</v>
      </c>
      <c r="F30" s="91" t="s">
        <v>625</v>
      </c>
      <c r="G30" s="178" t="s">
        <v>661</v>
      </c>
      <c r="H30" s="93"/>
      <c r="I30" s="93" t="s">
        <v>625</v>
      </c>
      <c r="J30" s="93" t="s">
        <v>625</v>
      </c>
      <c r="K30" s="93" t="s">
        <v>625</v>
      </c>
      <c r="L30" s="166" t="s">
        <v>625</v>
      </c>
      <c r="M30" s="304" t="s">
        <v>715</v>
      </c>
      <c r="N30" s="94" t="s">
        <v>625</v>
      </c>
      <c r="O30" s="93" t="s">
        <v>625</v>
      </c>
      <c r="P30" s="93"/>
      <c r="Q30" s="291" t="s">
        <v>627</v>
      </c>
      <c r="R30" s="294" t="s">
        <v>627</v>
      </c>
    </row>
    <row r="31" spans="1:18" ht="12" customHeight="1" x14ac:dyDescent="0.15">
      <c r="A31" s="322"/>
      <c r="B31" s="286"/>
      <c r="C31" s="313"/>
      <c r="D31" s="95"/>
      <c r="E31" s="84"/>
      <c r="F31" s="98" t="s">
        <v>625</v>
      </c>
      <c r="G31" s="178" t="s">
        <v>867</v>
      </c>
      <c r="H31" s="96"/>
      <c r="I31" s="96"/>
      <c r="J31" s="96"/>
      <c r="K31" s="96"/>
      <c r="L31" s="163"/>
      <c r="M31" s="290"/>
      <c r="N31" s="97"/>
      <c r="O31" s="96"/>
      <c r="P31" s="96"/>
      <c r="Q31" s="292"/>
      <c r="R31" s="295"/>
    </row>
    <row r="32" spans="1:18" ht="12" customHeight="1" x14ac:dyDescent="0.15">
      <c r="A32" s="322"/>
      <c r="B32" s="286"/>
      <c r="C32" s="313"/>
      <c r="D32" s="95"/>
      <c r="E32" s="84"/>
      <c r="F32" s="98" t="s">
        <v>625</v>
      </c>
      <c r="G32" s="178" t="s">
        <v>944</v>
      </c>
      <c r="H32" s="96"/>
      <c r="I32" s="98" t="s">
        <v>625</v>
      </c>
      <c r="J32" s="98" t="s">
        <v>625</v>
      </c>
      <c r="K32" s="98" t="s">
        <v>625</v>
      </c>
      <c r="L32" s="161" t="s">
        <v>625</v>
      </c>
      <c r="M32" s="290" t="s">
        <v>716</v>
      </c>
      <c r="N32" s="97" t="s">
        <v>625</v>
      </c>
      <c r="O32" s="98" t="s">
        <v>625</v>
      </c>
      <c r="P32" s="96"/>
      <c r="Q32" s="292"/>
      <c r="R32" s="295"/>
    </row>
    <row r="33" spans="1:18" ht="12" customHeight="1" x14ac:dyDescent="0.15">
      <c r="A33" s="322"/>
      <c r="B33" s="286"/>
      <c r="C33" s="313"/>
      <c r="D33" s="95"/>
      <c r="E33" s="84"/>
      <c r="F33" s="98" t="s">
        <v>625</v>
      </c>
      <c r="G33" s="178" t="s">
        <v>950</v>
      </c>
      <c r="H33" s="96"/>
      <c r="I33" s="96"/>
      <c r="J33" s="96"/>
      <c r="K33" s="96"/>
      <c r="L33" s="163"/>
      <c r="M33" s="290"/>
      <c r="N33" s="97"/>
      <c r="O33" s="96"/>
      <c r="P33" s="96"/>
      <c r="Q33" s="292"/>
      <c r="R33" s="295"/>
    </row>
    <row r="34" spans="1:18" ht="12" customHeight="1" x14ac:dyDescent="0.15">
      <c r="A34" s="322"/>
      <c r="B34" s="286"/>
      <c r="C34" s="313"/>
      <c r="D34" s="95"/>
      <c r="E34" s="84"/>
      <c r="F34" s="98" t="s">
        <v>625</v>
      </c>
      <c r="G34" s="182" t="s">
        <v>947</v>
      </c>
      <c r="H34" s="96"/>
      <c r="I34" s="98" t="s">
        <v>625</v>
      </c>
      <c r="J34" s="98" t="s">
        <v>625</v>
      </c>
      <c r="K34" s="98" t="s">
        <v>625</v>
      </c>
      <c r="L34" s="161" t="s">
        <v>625</v>
      </c>
      <c r="M34" s="290" t="s">
        <v>717</v>
      </c>
      <c r="N34" s="97" t="s">
        <v>625</v>
      </c>
      <c r="O34" s="98" t="s">
        <v>625</v>
      </c>
      <c r="P34" s="98" t="s">
        <v>625</v>
      </c>
      <c r="Q34" s="292"/>
      <c r="R34" s="295"/>
    </row>
    <row r="35" spans="1:18" ht="12" customHeight="1" x14ac:dyDescent="0.15">
      <c r="A35" s="322"/>
      <c r="B35" s="286"/>
      <c r="C35" s="313"/>
      <c r="D35" s="95"/>
      <c r="E35" s="84"/>
      <c r="F35" s="95"/>
      <c r="G35" s="182" t="s">
        <v>948</v>
      </c>
      <c r="H35" s="96"/>
      <c r="I35" s="96"/>
      <c r="J35" s="96"/>
      <c r="K35" s="96"/>
      <c r="L35" s="163"/>
      <c r="M35" s="290"/>
      <c r="N35" s="97"/>
      <c r="O35" s="96"/>
      <c r="P35" s="96"/>
      <c r="Q35" s="292"/>
      <c r="R35" s="295"/>
    </row>
    <row r="36" spans="1:18" ht="12" customHeight="1" x14ac:dyDescent="0.15">
      <c r="A36" s="322"/>
      <c r="B36" s="286"/>
      <c r="C36" s="313"/>
      <c r="D36" s="95"/>
      <c r="E36" s="84"/>
      <c r="F36" s="95"/>
      <c r="G36" s="183"/>
      <c r="H36" s="96"/>
      <c r="I36" s="98" t="s">
        <v>625</v>
      </c>
      <c r="J36" s="98" t="s">
        <v>625</v>
      </c>
      <c r="K36" s="98" t="s">
        <v>625</v>
      </c>
      <c r="L36" s="161" t="s">
        <v>625</v>
      </c>
      <c r="M36" s="290" t="s">
        <v>712</v>
      </c>
      <c r="N36" s="97" t="s">
        <v>625</v>
      </c>
      <c r="O36" s="98" t="s">
        <v>625</v>
      </c>
      <c r="P36" s="98" t="s">
        <v>625</v>
      </c>
      <c r="Q36" s="292"/>
      <c r="R36" s="295"/>
    </row>
    <row r="37" spans="1:18" ht="12" customHeight="1" x14ac:dyDescent="0.15">
      <c r="A37" s="322"/>
      <c r="B37" s="286"/>
      <c r="C37" s="313"/>
      <c r="D37" s="95"/>
      <c r="E37" s="84"/>
      <c r="F37" s="95"/>
      <c r="G37" s="183"/>
      <c r="H37" s="96"/>
      <c r="I37" s="96"/>
      <c r="J37" s="96"/>
      <c r="K37" s="96"/>
      <c r="L37" s="163"/>
      <c r="M37" s="290"/>
      <c r="N37" s="97"/>
      <c r="O37" s="96"/>
      <c r="P37" s="96"/>
      <c r="Q37" s="292"/>
      <c r="R37" s="295"/>
    </row>
    <row r="38" spans="1:18" ht="12" customHeight="1" x14ac:dyDescent="0.15">
      <c r="A38" s="322"/>
      <c r="B38" s="286"/>
      <c r="C38" s="313"/>
      <c r="D38" s="95"/>
      <c r="E38" s="84"/>
      <c r="F38" s="95"/>
      <c r="G38" s="183"/>
      <c r="H38" s="96"/>
      <c r="I38" s="98" t="s">
        <v>625</v>
      </c>
      <c r="J38" s="98" t="s">
        <v>625</v>
      </c>
      <c r="K38" s="98" t="s">
        <v>625</v>
      </c>
      <c r="L38" s="161" t="s">
        <v>625</v>
      </c>
      <c r="M38" s="290" t="s">
        <v>1067</v>
      </c>
      <c r="N38" s="97" t="s">
        <v>625</v>
      </c>
      <c r="O38" s="98" t="s">
        <v>625</v>
      </c>
      <c r="P38" s="98" t="s">
        <v>625</v>
      </c>
      <c r="Q38" s="292"/>
      <c r="R38" s="295"/>
    </row>
    <row r="39" spans="1:18" ht="12" customHeight="1" x14ac:dyDescent="0.15">
      <c r="A39" s="322"/>
      <c r="B39" s="286"/>
      <c r="C39" s="313"/>
      <c r="D39" s="95"/>
      <c r="E39" s="84"/>
      <c r="F39" s="95"/>
      <c r="G39" s="183"/>
      <c r="H39" s="96"/>
      <c r="I39" s="96"/>
      <c r="J39" s="96"/>
      <c r="K39" s="96"/>
      <c r="L39" s="163"/>
      <c r="M39" s="290"/>
      <c r="N39" s="97"/>
      <c r="O39" s="96"/>
      <c r="P39" s="96"/>
      <c r="Q39" s="292"/>
      <c r="R39" s="295"/>
    </row>
    <row r="40" spans="1:18" ht="12" customHeight="1" x14ac:dyDescent="0.15">
      <c r="A40" s="322"/>
      <c r="B40" s="286"/>
      <c r="C40" s="313"/>
      <c r="D40" s="95"/>
      <c r="E40" s="84"/>
      <c r="F40" s="95"/>
      <c r="G40" s="183"/>
      <c r="H40" s="96"/>
      <c r="I40" s="98" t="s">
        <v>625</v>
      </c>
      <c r="J40" s="98" t="s">
        <v>625</v>
      </c>
      <c r="K40" s="98" t="s">
        <v>625</v>
      </c>
      <c r="L40" s="161" t="s">
        <v>625</v>
      </c>
      <c r="M40" s="290" t="s">
        <v>713</v>
      </c>
      <c r="N40" s="97" t="s">
        <v>625</v>
      </c>
      <c r="O40" s="98" t="s">
        <v>625</v>
      </c>
      <c r="P40" s="98" t="s">
        <v>625</v>
      </c>
      <c r="Q40" s="292"/>
      <c r="R40" s="295"/>
    </row>
    <row r="41" spans="1:18" ht="12" customHeight="1" x14ac:dyDescent="0.15">
      <c r="A41" s="322"/>
      <c r="B41" s="286"/>
      <c r="C41" s="314"/>
      <c r="D41" s="87"/>
      <c r="E41" s="88"/>
      <c r="F41" s="87"/>
      <c r="G41" s="184"/>
      <c r="H41" s="89"/>
      <c r="I41" s="89"/>
      <c r="J41" s="89"/>
      <c r="K41" s="89"/>
      <c r="L41" s="165"/>
      <c r="M41" s="308"/>
      <c r="N41" s="90"/>
      <c r="O41" s="89"/>
      <c r="P41" s="89"/>
      <c r="Q41" s="305"/>
      <c r="R41" s="306"/>
    </row>
    <row r="42" spans="1:18" ht="12" customHeight="1" x14ac:dyDescent="0.15">
      <c r="A42" s="322"/>
      <c r="B42" s="286"/>
      <c r="C42" s="309" t="s">
        <v>718</v>
      </c>
      <c r="D42" s="91" t="s">
        <v>625</v>
      </c>
      <c r="E42" s="92" t="s">
        <v>1061</v>
      </c>
      <c r="F42" s="91" t="s">
        <v>625</v>
      </c>
      <c r="G42" s="178" t="s">
        <v>661</v>
      </c>
      <c r="H42" s="93"/>
      <c r="I42" s="93" t="s">
        <v>625</v>
      </c>
      <c r="J42" s="93"/>
      <c r="K42" s="93"/>
      <c r="L42" s="166" t="s">
        <v>625</v>
      </c>
      <c r="M42" s="304" t="s">
        <v>719</v>
      </c>
      <c r="N42" s="94" t="s">
        <v>625</v>
      </c>
      <c r="O42" s="93" t="s">
        <v>625</v>
      </c>
      <c r="P42" s="93" t="s">
        <v>625</v>
      </c>
      <c r="Q42" s="291" t="s">
        <v>627</v>
      </c>
      <c r="R42" s="294" t="s">
        <v>627</v>
      </c>
    </row>
    <row r="43" spans="1:18" ht="12" customHeight="1" x14ac:dyDescent="0.15">
      <c r="A43" s="322"/>
      <c r="B43" s="286"/>
      <c r="C43" s="310"/>
      <c r="D43" s="95"/>
      <c r="E43" s="84"/>
      <c r="F43" s="98" t="s">
        <v>625</v>
      </c>
      <c r="G43" s="178" t="s">
        <v>867</v>
      </c>
      <c r="H43" s="96"/>
      <c r="I43" s="96"/>
      <c r="J43" s="96"/>
      <c r="K43" s="96"/>
      <c r="L43" s="163"/>
      <c r="M43" s="290"/>
      <c r="N43" s="97"/>
      <c r="O43" s="96"/>
      <c r="P43" s="96"/>
      <c r="Q43" s="292"/>
      <c r="R43" s="295"/>
    </row>
    <row r="44" spans="1:18" ht="12" customHeight="1" x14ac:dyDescent="0.15">
      <c r="A44" s="322"/>
      <c r="B44" s="286"/>
      <c r="C44" s="310"/>
      <c r="D44" s="95"/>
      <c r="E44" s="84"/>
      <c r="F44" s="98" t="s">
        <v>625</v>
      </c>
      <c r="G44" s="178" t="s">
        <v>944</v>
      </c>
      <c r="H44" s="96"/>
      <c r="I44" s="98" t="s">
        <v>625</v>
      </c>
      <c r="J44" s="96"/>
      <c r="K44" s="96"/>
      <c r="L44" s="161" t="s">
        <v>625</v>
      </c>
      <c r="M44" s="290" t="s">
        <v>720</v>
      </c>
      <c r="N44" s="97" t="s">
        <v>625</v>
      </c>
      <c r="O44" s="98" t="s">
        <v>625</v>
      </c>
      <c r="P44" s="98" t="s">
        <v>625</v>
      </c>
      <c r="Q44" s="292"/>
      <c r="R44" s="295"/>
    </row>
    <row r="45" spans="1:18" ht="12" customHeight="1" x14ac:dyDescent="0.15">
      <c r="A45" s="322"/>
      <c r="B45" s="286"/>
      <c r="C45" s="310"/>
      <c r="D45" s="95"/>
      <c r="E45" s="84"/>
      <c r="F45" s="98" t="s">
        <v>625</v>
      </c>
      <c r="G45" s="178" t="s">
        <v>950</v>
      </c>
      <c r="H45" s="96"/>
      <c r="I45" s="96"/>
      <c r="J45" s="96"/>
      <c r="K45" s="96"/>
      <c r="L45" s="163"/>
      <c r="M45" s="290"/>
      <c r="N45" s="97"/>
      <c r="O45" s="96"/>
      <c r="P45" s="96"/>
      <c r="Q45" s="292"/>
      <c r="R45" s="295"/>
    </row>
    <row r="46" spans="1:18" ht="12" customHeight="1" x14ac:dyDescent="0.15">
      <c r="A46" s="322"/>
      <c r="B46" s="286"/>
      <c r="C46" s="310"/>
      <c r="D46" s="95"/>
      <c r="E46" s="84"/>
      <c r="F46" s="98" t="s">
        <v>625</v>
      </c>
      <c r="G46" s="182" t="s">
        <v>946</v>
      </c>
      <c r="H46" s="96"/>
      <c r="I46" s="98" t="s">
        <v>625</v>
      </c>
      <c r="J46" s="96"/>
      <c r="K46" s="96"/>
      <c r="L46" s="161" t="s">
        <v>625</v>
      </c>
      <c r="M46" s="290" t="s">
        <v>721</v>
      </c>
      <c r="N46" s="97" t="s">
        <v>625</v>
      </c>
      <c r="O46" s="98" t="s">
        <v>625</v>
      </c>
      <c r="P46" s="96"/>
      <c r="Q46" s="292"/>
      <c r="R46" s="295"/>
    </row>
    <row r="47" spans="1:18" ht="12" customHeight="1" x14ac:dyDescent="0.15">
      <c r="A47" s="322"/>
      <c r="B47" s="286"/>
      <c r="C47" s="310"/>
      <c r="D47" s="95"/>
      <c r="E47" s="84"/>
      <c r="F47" s="98" t="s">
        <v>625</v>
      </c>
      <c r="G47" s="182" t="s">
        <v>947</v>
      </c>
      <c r="H47" s="96"/>
      <c r="I47" s="96"/>
      <c r="J47" s="96"/>
      <c r="K47" s="96"/>
      <c r="L47" s="163"/>
      <c r="M47" s="290"/>
      <c r="N47" s="97"/>
      <c r="O47" s="96"/>
      <c r="P47" s="96"/>
      <c r="Q47" s="292"/>
      <c r="R47" s="295"/>
    </row>
    <row r="48" spans="1:18" ht="12" customHeight="1" x14ac:dyDescent="0.15">
      <c r="A48" s="322"/>
      <c r="B48" s="286"/>
      <c r="C48" s="310"/>
      <c r="D48" s="95"/>
      <c r="E48" s="84"/>
      <c r="F48" s="98"/>
      <c r="G48" s="182" t="s">
        <v>948</v>
      </c>
      <c r="H48" s="96"/>
      <c r="I48" s="98" t="s">
        <v>625</v>
      </c>
      <c r="J48" s="96"/>
      <c r="K48" s="96"/>
      <c r="L48" s="161" t="s">
        <v>625</v>
      </c>
      <c r="M48" s="290" t="s">
        <v>1068</v>
      </c>
      <c r="N48" s="97" t="s">
        <v>625</v>
      </c>
      <c r="O48" s="98" t="s">
        <v>625</v>
      </c>
      <c r="P48" s="98" t="s">
        <v>625</v>
      </c>
      <c r="Q48" s="292"/>
      <c r="R48" s="295"/>
    </row>
    <row r="49" spans="1:18" ht="12" customHeight="1" x14ac:dyDescent="0.15">
      <c r="A49" s="322"/>
      <c r="B49" s="286"/>
      <c r="C49" s="310"/>
      <c r="D49" s="95"/>
      <c r="E49" s="84"/>
      <c r="F49" s="98" t="s">
        <v>625</v>
      </c>
      <c r="G49" s="182"/>
      <c r="H49" s="96"/>
      <c r="I49" s="96"/>
      <c r="J49" s="96"/>
      <c r="K49" s="96"/>
      <c r="L49" s="163"/>
      <c r="M49" s="290"/>
      <c r="N49" s="97"/>
      <c r="O49" s="96"/>
      <c r="P49" s="96"/>
      <c r="Q49" s="292"/>
      <c r="R49" s="295"/>
    </row>
    <row r="50" spans="1:18" ht="12" customHeight="1" x14ac:dyDescent="0.15">
      <c r="A50" s="322"/>
      <c r="B50" s="286"/>
      <c r="C50" s="310"/>
      <c r="D50" s="95"/>
      <c r="E50" s="84"/>
      <c r="F50" s="95"/>
      <c r="G50" s="183"/>
      <c r="H50" s="96"/>
      <c r="I50" s="98" t="s">
        <v>625</v>
      </c>
      <c r="J50" s="96"/>
      <c r="K50" s="96"/>
      <c r="L50" s="161" t="s">
        <v>625</v>
      </c>
      <c r="M50" s="290" t="s">
        <v>723</v>
      </c>
      <c r="N50" s="97" t="s">
        <v>625</v>
      </c>
      <c r="O50" s="98" t="s">
        <v>625</v>
      </c>
      <c r="P50" s="98" t="s">
        <v>625</v>
      </c>
      <c r="Q50" s="292"/>
      <c r="R50" s="295"/>
    </row>
    <row r="51" spans="1:18" ht="12" customHeight="1" x14ac:dyDescent="0.15">
      <c r="A51" s="322"/>
      <c r="B51" s="286"/>
      <c r="C51" s="310"/>
      <c r="D51" s="95"/>
      <c r="E51" s="84"/>
      <c r="F51" s="95"/>
      <c r="G51" s="183"/>
      <c r="H51" s="96"/>
      <c r="I51" s="96"/>
      <c r="J51" s="96"/>
      <c r="K51" s="96"/>
      <c r="L51" s="163"/>
      <c r="M51" s="290"/>
      <c r="N51" s="97"/>
      <c r="O51" s="96"/>
      <c r="P51" s="96"/>
      <c r="Q51" s="292"/>
      <c r="R51" s="295"/>
    </row>
    <row r="52" spans="1:18" ht="12" customHeight="1" x14ac:dyDescent="0.15">
      <c r="A52" s="322"/>
      <c r="B52" s="286"/>
      <c r="C52" s="310"/>
      <c r="D52" s="95"/>
      <c r="E52" s="84"/>
      <c r="F52" s="95"/>
      <c r="G52" s="183"/>
      <c r="H52" s="96"/>
      <c r="I52" s="98" t="s">
        <v>625</v>
      </c>
      <c r="J52" s="96"/>
      <c r="K52" s="96"/>
      <c r="L52" s="161" t="s">
        <v>625</v>
      </c>
      <c r="M52" s="290" t="s">
        <v>724</v>
      </c>
      <c r="N52" s="97" t="s">
        <v>625</v>
      </c>
      <c r="O52" s="96"/>
      <c r="P52" s="98" t="s">
        <v>625</v>
      </c>
      <c r="Q52" s="292"/>
      <c r="R52" s="295"/>
    </row>
    <row r="53" spans="1:18" ht="12" customHeight="1" x14ac:dyDescent="0.15">
      <c r="A53" s="322"/>
      <c r="B53" s="286"/>
      <c r="C53" s="310"/>
      <c r="D53" s="95"/>
      <c r="E53" s="84"/>
      <c r="F53" s="95"/>
      <c r="G53" s="183"/>
      <c r="H53" s="96"/>
      <c r="I53" s="96"/>
      <c r="J53" s="96"/>
      <c r="K53" s="96"/>
      <c r="L53" s="163"/>
      <c r="M53" s="290"/>
      <c r="N53" s="97"/>
      <c r="O53" s="96"/>
      <c r="P53" s="96"/>
      <c r="Q53" s="292"/>
      <c r="R53" s="295"/>
    </row>
    <row r="54" spans="1:18" ht="12" customHeight="1" x14ac:dyDescent="0.15">
      <c r="A54" s="322"/>
      <c r="B54" s="286"/>
      <c r="C54" s="310"/>
      <c r="D54" s="95"/>
      <c r="E54" s="84"/>
      <c r="F54" s="95"/>
      <c r="G54" s="183"/>
      <c r="H54" s="96"/>
      <c r="I54" s="98" t="s">
        <v>625</v>
      </c>
      <c r="J54" s="96"/>
      <c r="K54" s="96"/>
      <c r="L54" s="161" t="s">
        <v>625</v>
      </c>
      <c r="M54" s="290" t="s">
        <v>713</v>
      </c>
      <c r="N54" s="97" t="s">
        <v>625</v>
      </c>
      <c r="O54" s="98" t="s">
        <v>625</v>
      </c>
      <c r="P54" s="98" t="s">
        <v>625</v>
      </c>
      <c r="Q54" s="292"/>
      <c r="R54" s="295"/>
    </row>
    <row r="55" spans="1:18" ht="12" customHeight="1" x14ac:dyDescent="0.15">
      <c r="A55" s="322"/>
      <c r="B55" s="286"/>
      <c r="C55" s="311"/>
      <c r="D55" s="87"/>
      <c r="E55" s="88"/>
      <c r="F55" s="87"/>
      <c r="G55" s="184"/>
      <c r="H55" s="89"/>
      <c r="I55" s="89"/>
      <c r="J55" s="89"/>
      <c r="K55" s="89"/>
      <c r="L55" s="165"/>
      <c r="M55" s="308"/>
      <c r="N55" s="90"/>
      <c r="O55" s="89"/>
      <c r="P55" s="89"/>
      <c r="Q55" s="305"/>
      <c r="R55" s="306"/>
    </row>
    <row r="56" spans="1:18" ht="12" customHeight="1" x14ac:dyDescent="0.15">
      <c r="A56" s="322"/>
      <c r="B56" s="286"/>
      <c r="C56" s="299" t="s">
        <v>725</v>
      </c>
      <c r="D56" s="91" t="s">
        <v>625</v>
      </c>
      <c r="E56" s="84" t="s">
        <v>1061</v>
      </c>
      <c r="F56" s="91" t="s">
        <v>625</v>
      </c>
      <c r="G56" s="178" t="s">
        <v>661</v>
      </c>
      <c r="H56" s="93"/>
      <c r="I56" s="93" t="s">
        <v>625</v>
      </c>
      <c r="J56" s="93"/>
      <c r="K56" s="93"/>
      <c r="L56" s="166" t="s">
        <v>625</v>
      </c>
      <c r="M56" s="290" t="s">
        <v>726</v>
      </c>
      <c r="N56" s="94" t="s">
        <v>625</v>
      </c>
      <c r="O56" s="93" t="s">
        <v>625</v>
      </c>
      <c r="P56" s="93"/>
      <c r="Q56" s="291" t="s">
        <v>627</v>
      </c>
      <c r="R56" s="294" t="s">
        <v>627</v>
      </c>
    </row>
    <row r="57" spans="1:18" ht="12" customHeight="1" x14ac:dyDescent="0.15">
      <c r="A57" s="322"/>
      <c r="B57" s="286"/>
      <c r="C57" s="288"/>
      <c r="D57" s="95"/>
      <c r="E57" s="84"/>
      <c r="F57" s="98" t="s">
        <v>625</v>
      </c>
      <c r="G57" s="178" t="s">
        <v>867</v>
      </c>
      <c r="H57" s="96"/>
      <c r="I57" s="96"/>
      <c r="J57" s="96"/>
      <c r="K57" s="96"/>
      <c r="L57" s="163"/>
      <c r="M57" s="290"/>
      <c r="N57" s="97"/>
      <c r="O57" s="96"/>
      <c r="P57" s="96"/>
      <c r="Q57" s="292"/>
      <c r="R57" s="295"/>
    </row>
    <row r="58" spans="1:18" ht="12" customHeight="1" x14ac:dyDescent="0.15">
      <c r="A58" s="322"/>
      <c r="B58" s="286"/>
      <c r="C58" s="288"/>
      <c r="D58" s="95"/>
      <c r="E58" s="84"/>
      <c r="F58" s="98" t="s">
        <v>625</v>
      </c>
      <c r="G58" s="178" t="s">
        <v>944</v>
      </c>
      <c r="H58" s="96"/>
      <c r="I58" s="98" t="s">
        <v>625</v>
      </c>
      <c r="J58" s="96"/>
      <c r="K58" s="96"/>
      <c r="L58" s="161" t="s">
        <v>625</v>
      </c>
      <c r="M58" s="290" t="s">
        <v>712</v>
      </c>
      <c r="N58" s="97" t="s">
        <v>625</v>
      </c>
      <c r="O58" s="98" t="s">
        <v>625</v>
      </c>
      <c r="P58" s="98" t="s">
        <v>625</v>
      </c>
      <c r="Q58" s="292"/>
      <c r="R58" s="295"/>
    </row>
    <row r="59" spans="1:18" ht="12" customHeight="1" x14ac:dyDescent="0.15">
      <c r="A59" s="322"/>
      <c r="B59" s="286"/>
      <c r="C59" s="288"/>
      <c r="D59" s="95"/>
      <c r="E59" s="84"/>
      <c r="F59" s="98" t="s">
        <v>625</v>
      </c>
      <c r="G59" s="178" t="s">
        <v>950</v>
      </c>
      <c r="H59" s="96"/>
      <c r="I59" s="96"/>
      <c r="J59" s="96"/>
      <c r="K59" s="96"/>
      <c r="L59" s="163"/>
      <c r="M59" s="290"/>
      <c r="N59" s="97"/>
      <c r="O59" s="96"/>
      <c r="P59" s="96"/>
      <c r="Q59" s="292"/>
      <c r="R59" s="295"/>
    </row>
    <row r="60" spans="1:18" ht="12" customHeight="1" x14ac:dyDescent="0.15">
      <c r="A60" s="322"/>
      <c r="B60" s="286"/>
      <c r="C60" s="288"/>
      <c r="D60" s="95"/>
      <c r="E60" s="84"/>
      <c r="F60" s="98" t="s">
        <v>625</v>
      </c>
      <c r="G60" s="183"/>
      <c r="H60" s="96"/>
      <c r="I60" s="98" t="s">
        <v>625</v>
      </c>
      <c r="J60" s="96"/>
      <c r="K60" s="96"/>
      <c r="L60" s="161" t="s">
        <v>625</v>
      </c>
      <c r="M60" s="290" t="s">
        <v>727</v>
      </c>
      <c r="N60" s="97" t="s">
        <v>625</v>
      </c>
      <c r="O60" s="98" t="s">
        <v>625</v>
      </c>
      <c r="P60" s="98" t="s">
        <v>625</v>
      </c>
      <c r="Q60" s="292"/>
      <c r="R60" s="295"/>
    </row>
    <row r="61" spans="1:18" ht="12" customHeight="1" x14ac:dyDescent="0.15">
      <c r="A61" s="322"/>
      <c r="B61" s="286"/>
      <c r="C61" s="288"/>
      <c r="D61" s="95"/>
      <c r="E61" s="84"/>
      <c r="F61" s="95"/>
      <c r="G61" s="183"/>
      <c r="H61" s="96"/>
      <c r="I61" s="96"/>
      <c r="J61" s="96"/>
      <c r="K61" s="96"/>
      <c r="L61" s="163"/>
      <c r="M61" s="290"/>
      <c r="N61" s="97"/>
      <c r="O61" s="96"/>
      <c r="P61" s="96"/>
      <c r="Q61" s="292"/>
      <c r="R61" s="295"/>
    </row>
    <row r="62" spans="1:18" ht="12" customHeight="1" x14ac:dyDescent="0.15">
      <c r="A62" s="322"/>
      <c r="B62" s="286"/>
      <c r="C62" s="288"/>
      <c r="D62" s="95"/>
      <c r="E62" s="84"/>
      <c r="F62" s="95"/>
      <c r="G62" s="183"/>
      <c r="H62" s="96"/>
      <c r="I62" s="98" t="s">
        <v>625</v>
      </c>
      <c r="J62" s="96"/>
      <c r="K62" s="96"/>
      <c r="L62" s="161" t="s">
        <v>625</v>
      </c>
      <c r="M62" s="290" t="s">
        <v>713</v>
      </c>
      <c r="N62" s="97" t="s">
        <v>625</v>
      </c>
      <c r="O62" s="98" t="s">
        <v>625</v>
      </c>
      <c r="P62" s="98" t="s">
        <v>625</v>
      </c>
      <c r="Q62" s="292"/>
      <c r="R62" s="295"/>
    </row>
    <row r="63" spans="1:18" ht="12" customHeight="1" thickBot="1" x14ac:dyDescent="0.2">
      <c r="A63" s="323"/>
      <c r="B63" s="287"/>
      <c r="C63" s="289"/>
      <c r="D63" s="99"/>
      <c r="E63" s="100"/>
      <c r="F63" s="99"/>
      <c r="G63" s="185"/>
      <c r="H63" s="101"/>
      <c r="I63" s="101"/>
      <c r="J63" s="101"/>
      <c r="K63" s="101"/>
      <c r="L63" s="167"/>
      <c r="M63" s="297"/>
      <c r="N63" s="102"/>
      <c r="O63" s="101"/>
      <c r="P63" s="101"/>
      <c r="Q63" s="293"/>
      <c r="R63" s="296"/>
    </row>
    <row r="64" spans="1:18" x14ac:dyDescent="0.15">
      <c r="Q64" s="76"/>
      <c r="R64" s="76"/>
    </row>
    <row r="65" spans="1:18" x14ac:dyDescent="0.15">
      <c r="Q65" s="76"/>
      <c r="R65" s="76"/>
    </row>
    <row r="71" spans="1:18" s="69" customFormat="1" ht="21" customHeight="1" x14ac:dyDescent="0.15">
      <c r="A71" s="72" t="s">
        <v>1019</v>
      </c>
      <c r="B71" s="72"/>
      <c r="C71" s="72"/>
      <c r="D71" s="72"/>
      <c r="E71" s="72"/>
      <c r="F71" s="73"/>
      <c r="G71" s="72"/>
      <c r="H71" s="72"/>
      <c r="I71" s="72"/>
      <c r="J71" s="72"/>
      <c r="K71" s="72"/>
      <c r="L71" s="72"/>
      <c r="M71" s="74"/>
      <c r="N71" s="70"/>
      <c r="O71" s="70"/>
      <c r="P71" s="70"/>
      <c r="Q71" s="70"/>
      <c r="R71" s="75" t="s">
        <v>728</v>
      </c>
    </row>
    <row r="72" spans="1:18" s="69" customFormat="1" ht="15" customHeight="1" x14ac:dyDescent="0.15">
      <c r="A72" s="72"/>
      <c r="B72" s="72"/>
      <c r="C72" s="72"/>
      <c r="D72" s="72"/>
      <c r="E72" s="72"/>
      <c r="F72" s="73"/>
      <c r="G72" s="72"/>
      <c r="H72" s="72"/>
      <c r="I72" s="72"/>
      <c r="J72" s="325" t="s">
        <v>607</v>
      </c>
      <c r="K72" s="325"/>
      <c r="L72" s="325"/>
      <c r="M72" s="325"/>
      <c r="N72" s="325"/>
      <c r="O72" s="325"/>
      <c r="P72" s="325"/>
      <c r="Q72" s="325"/>
      <c r="R72" s="325"/>
    </row>
    <row r="73" spans="1:18" s="69" customFormat="1" ht="15" customHeight="1" x14ac:dyDescent="0.15">
      <c r="A73" s="72"/>
      <c r="B73" s="72"/>
      <c r="C73" s="72"/>
      <c r="D73" s="72"/>
      <c r="E73" s="72"/>
      <c r="F73" s="73"/>
      <c r="G73" s="72"/>
      <c r="H73" s="72"/>
      <c r="I73" s="72"/>
      <c r="J73" s="326" t="s">
        <v>608</v>
      </c>
      <c r="K73" s="326"/>
      <c r="L73" s="326"/>
      <c r="M73" s="326"/>
      <c r="N73" s="326"/>
      <c r="O73" s="326"/>
      <c r="P73" s="326"/>
      <c r="Q73" s="326"/>
      <c r="R73" s="326"/>
    </row>
    <row r="75" spans="1:18" s="79" customFormat="1" ht="13.5" customHeight="1" x14ac:dyDescent="0.15">
      <c r="A75" s="327"/>
      <c r="B75" s="330" t="s">
        <v>609</v>
      </c>
      <c r="C75" s="330" t="s">
        <v>610</v>
      </c>
      <c r="D75" s="330" t="s">
        <v>611</v>
      </c>
      <c r="E75" s="330"/>
      <c r="F75" s="330"/>
      <c r="G75" s="330"/>
      <c r="H75" s="330"/>
      <c r="I75" s="330"/>
      <c r="J75" s="330"/>
      <c r="K75" s="330"/>
      <c r="L75" s="330"/>
      <c r="M75" s="332"/>
      <c r="N75" s="333" t="s">
        <v>1108</v>
      </c>
      <c r="O75" s="333"/>
      <c r="P75" s="333"/>
      <c r="Q75" s="333"/>
      <c r="R75" s="334"/>
    </row>
    <row r="76" spans="1:18" s="79" customFormat="1" ht="13.5" customHeight="1" x14ac:dyDescent="0.15">
      <c r="A76" s="328"/>
      <c r="B76" s="320"/>
      <c r="C76" s="320"/>
      <c r="D76" s="335" t="s">
        <v>612</v>
      </c>
      <c r="E76" s="336"/>
      <c r="F76" s="315" t="s">
        <v>613</v>
      </c>
      <c r="G76" s="339"/>
      <c r="H76" s="320" t="s">
        <v>1109</v>
      </c>
      <c r="I76" s="320"/>
      <c r="J76" s="320"/>
      <c r="K76" s="320"/>
      <c r="L76" s="315" t="s">
        <v>615</v>
      </c>
      <c r="M76" s="316"/>
      <c r="N76" s="319" t="s">
        <v>616</v>
      </c>
      <c r="O76" s="320"/>
      <c r="P76" s="320"/>
      <c r="Q76" s="320" t="s">
        <v>617</v>
      </c>
      <c r="R76" s="321"/>
    </row>
    <row r="77" spans="1:18" s="79" customFormat="1" ht="13.5" customHeight="1" thickBot="1" x14ac:dyDescent="0.2">
      <c r="A77" s="329"/>
      <c r="B77" s="331"/>
      <c r="C77" s="331"/>
      <c r="D77" s="337"/>
      <c r="E77" s="338"/>
      <c r="F77" s="317"/>
      <c r="G77" s="340"/>
      <c r="H77" s="80">
        <v>1</v>
      </c>
      <c r="I77" s="80">
        <v>2</v>
      </c>
      <c r="J77" s="80">
        <v>3</v>
      </c>
      <c r="K77" s="80">
        <v>4</v>
      </c>
      <c r="L77" s="317"/>
      <c r="M77" s="318"/>
      <c r="N77" s="81" t="s">
        <v>618</v>
      </c>
      <c r="O77" s="80" t="s">
        <v>619</v>
      </c>
      <c r="P77" s="80" t="s">
        <v>620</v>
      </c>
      <c r="Q77" s="80" t="s">
        <v>621</v>
      </c>
      <c r="R77" s="82" t="s">
        <v>622</v>
      </c>
    </row>
    <row r="78" spans="1:18" s="77" customFormat="1" ht="12" customHeight="1" thickTop="1" x14ac:dyDescent="0.15">
      <c r="A78" s="322" t="s">
        <v>729</v>
      </c>
      <c r="B78" s="286" t="s">
        <v>730</v>
      </c>
      <c r="C78" s="288" t="s">
        <v>731</v>
      </c>
      <c r="D78" s="83" t="s">
        <v>625</v>
      </c>
      <c r="E78" s="103" t="s">
        <v>1061</v>
      </c>
      <c r="F78" s="91" t="s">
        <v>625</v>
      </c>
      <c r="G78" s="178" t="s">
        <v>661</v>
      </c>
      <c r="H78" s="85"/>
      <c r="I78" s="85" t="s">
        <v>625</v>
      </c>
      <c r="J78" s="85"/>
      <c r="K78" s="85"/>
      <c r="L78" s="162" t="s">
        <v>625</v>
      </c>
      <c r="M78" s="324" t="s">
        <v>732</v>
      </c>
      <c r="N78" s="86" t="s">
        <v>625</v>
      </c>
      <c r="O78" s="85"/>
      <c r="P78" s="85" t="s">
        <v>625</v>
      </c>
      <c r="Q78" s="292" t="s">
        <v>627</v>
      </c>
      <c r="R78" s="295" t="s">
        <v>627</v>
      </c>
    </row>
    <row r="79" spans="1:18" s="77" customFormat="1" ht="12" customHeight="1" x14ac:dyDescent="0.15">
      <c r="A79" s="322"/>
      <c r="B79" s="286"/>
      <c r="C79" s="288"/>
      <c r="D79" s="95"/>
      <c r="E79" s="84"/>
      <c r="F79" s="98" t="s">
        <v>625</v>
      </c>
      <c r="G79" s="178" t="s">
        <v>867</v>
      </c>
      <c r="H79" s="96"/>
      <c r="I79" s="96"/>
      <c r="J79" s="96"/>
      <c r="K79" s="96"/>
      <c r="L79" s="163"/>
      <c r="M79" s="324"/>
      <c r="N79" s="97"/>
      <c r="O79" s="96"/>
      <c r="P79" s="96"/>
      <c r="Q79" s="292"/>
      <c r="R79" s="295"/>
    </row>
    <row r="80" spans="1:18" ht="12" customHeight="1" x14ac:dyDescent="0.15">
      <c r="A80" s="322"/>
      <c r="B80" s="286"/>
      <c r="C80" s="300"/>
      <c r="D80" s="95"/>
      <c r="E80" s="84"/>
      <c r="F80" s="98" t="s">
        <v>625</v>
      </c>
      <c r="G80" s="178" t="s">
        <v>944</v>
      </c>
      <c r="H80" s="96"/>
      <c r="I80" s="98" t="s">
        <v>625</v>
      </c>
      <c r="J80" s="96"/>
      <c r="K80" s="96"/>
      <c r="L80" s="161" t="s">
        <v>625</v>
      </c>
      <c r="M80" s="290" t="s">
        <v>733</v>
      </c>
      <c r="N80" s="97" t="s">
        <v>625</v>
      </c>
      <c r="O80" s="96"/>
      <c r="P80" s="98" t="s">
        <v>625</v>
      </c>
      <c r="Q80" s="292"/>
      <c r="R80" s="295"/>
    </row>
    <row r="81" spans="1:18" ht="12" customHeight="1" x14ac:dyDescent="0.15">
      <c r="A81" s="322"/>
      <c r="B81" s="286"/>
      <c r="C81" s="300"/>
      <c r="D81" s="95"/>
      <c r="E81" s="84"/>
      <c r="F81" s="98" t="s">
        <v>625</v>
      </c>
      <c r="G81" s="178" t="s">
        <v>950</v>
      </c>
      <c r="H81" s="96"/>
      <c r="I81" s="96"/>
      <c r="J81" s="96"/>
      <c r="K81" s="96"/>
      <c r="L81" s="163"/>
      <c r="M81" s="290"/>
      <c r="N81" s="97"/>
      <c r="O81" s="96"/>
      <c r="P81" s="96"/>
      <c r="Q81" s="292"/>
      <c r="R81" s="295"/>
    </row>
    <row r="82" spans="1:18" ht="12" customHeight="1" x14ac:dyDescent="0.15">
      <c r="A82" s="322"/>
      <c r="B82" s="286"/>
      <c r="C82" s="300"/>
      <c r="D82" s="95"/>
      <c r="E82" s="84"/>
      <c r="F82" s="98" t="s">
        <v>625</v>
      </c>
      <c r="G82" s="182" t="s">
        <v>946</v>
      </c>
      <c r="H82" s="96"/>
      <c r="I82" s="98" t="s">
        <v>625</v>
      </c>
      <c r="J82" s="96"/>
      <c r="K82" s="96"/>
      <c r="L82" s="161" t="s">
        <v>625</v>
      </c>
      <c r="M82" s="290" t="s">
        <v>734</v>
      </c>
      <c r="N82" s="97" t="s">
        <v>625</v>
      </c>
      <c r="O82" s="96"/>
      <c r="P82" s="98" t="s">
        <v>625</v>
      </c>
      <c r="Q82" s="292"/>
      <c r="R82" s="295"/>
    </row>
    <row r="83" spans="1:18" ht="12" customHeight="1" x14ac:dyDescent="0.15">
      <c r="A83" s="322"/>
      <c r="B83" s="286"/>
      <c r="C83" s="300"/>
      <c r="D83" s="95"/>
      <c r="E83" s="84"/>
      <c r="F83" s="98" t="s">
        <v>625</v>
      </c>
      <c r="G83" s="182" t="s">
        <v>947</v>
      </c>
      <c r="H83" s="96"/>
      <c r="I83" s="96"/>
      <c r="J83" s="96"/>
      <c r="K83" s="96"/>
      <c r="L83" s="163"/>
      <c r="M83" s="290"/>
      <c r="N83" s="97"/>
      <c r="O83" s="96"/>
      <c r="P83" s="96"/>
      <c r="Q83" s="292"/>
      <c r="R83" s="295"/>
    </row>
    <row r="84" spans="1:18" ht="12" customHeight="1" x14ac:dyDescent="0.15">
      <c r="A84" s="322"/>
      <c r="B84" s="286"/>
      <c r="C84" s="300"/>
      <c r="D84" s="95"/>
      <c r="E84" s="84"/>
      <c r="F84" s="98"/>
      <c r="G84" s="182" t="s">
        <v>948</v>
      </c>
      <c r="H84" s="96"/>
      <c r="I84" s="98" t="s">
        <v>625</v>
      </c>
      <c r="J84" s="96"/>
      <c r="K84" s="96"/>
      <c r="L84" s="161" t="s">
        <v>625</v>
      </c>
      <c r="M84" s="290" t="s">
        <v>735</v>
      </c>
      <c r="N84" s="97" t="s">
        <v>625</v>
      </c>
      <c r="O84" s="96"/>
      <c r="P84" s="98" t="s">
        <v>625</v>
      </c>
      <c r="Q84" s="292"/>
      <c r="R84" s="295"/>
    </row>
    <row r="85" spans="1:18" ht="12" customHeight="1" x14ac:dyDescent="0.15">
      <c r="A85" s="322"/>
      <c r="B85" s="286"/>
      <c r="C85" s="300"/>
      <c r="D85" s="95"/>
      <c r="E85" s="84"/>
      <c r="F85" s="98" t="s">
        <v>625</v>
      </c>
      <c r="G85" s="182"/>
      <c r="H85" s="96"/>
      <c r="I85" s="96"/>
      <c r="J85" s="96"/>
      <c r="K85" s="96"/>
      <c r="L85" s="163"/>
      <c r="M85" s="290"/>
      <c r="N85" s="97"/>
      <c r="O85" s="96"/>
      <c r="P85" s="96"/>
      <c r="Q85" s="292"/>
      <c r="R85" s="295"/>
    </row>
    <row r="86" spans="1:18" ht="12" customHeight="1" x14ac:dyDescent="0.15">
      <c r="A86" s="322"/>
      <c r="B86" s="286"/>
      <c r="C86" s="300"/>
      <c r="D86" s="95"/>
      <c r="E86" s="84"/>
      <c r="F86" s="95"/>
      <c r="G86" s="183"/>
      <c r="H86" s="96"/>
      <c r="I86" s="98" t="s">
        <v>625</v>
      </c>
      <c r="J86" s="96"/>
      <c r="K86" s="96"/>
      <c r="L86" s="161" t="s">
        <v>625</v>
      </c>
      <c r="M86" s="290" t="s">
        <v>736</v>
      </c>
      <c r="N86" s="97" t="s">
        <v>625</v>
      </c>
      <c r="O86" s="96"/>
      <c r="P86" s="98" t="s">
        <v>625</v>
      </c>
      <c r="Q86" s="292"/>
      <c r="R86" s="295"/>
    </row>
    <row r="87" spans="1:18" ht="12" customHeight="1" x14ac:dyDescent="0.15">
      <c r="A87" s="322"/>
      <c r="B87" s="286"/>
      <c r="C87" s="301"/>
      <c r="D87" s="87"/>
      <c r="E87" s="88"/>
      <c r="F87" s="87"/>
      <c r="G87" s="184"/>
      <c r="H87" s="89"/>
      <c r="I87" s="89"/>
      <c r="J87" s="89"/>
      <c r="K87" s="89"/>
      <c r="L87" s="165"/>
      <c r="M87" s="308"/>
      <c r="N87" s="90"/>
      <c r="O87" s="89"/>
      <c r="P87" s="89"/>
      <c r="Q87" s="305"/>
      <c r="R87" s="306"/>
    </row>
    <row r="88" spans="1:18" ht="12" customHeight="1" x14ac:dyDescent="0.15">
      <c r="A88" s="322"/>
      <c r="B88" s="286"/>
      <c r="C88" s="312" t="s">
        <v>737</v>
      </c>
      <c r="D88" s="91" t="s">
        <v>625</v>
      </c>
      <c r="E88" s="84" t="s">
        <v>1061</v>
      </c>
      <c r="F88" s="91" t="s">
        <v>625</v>
      </c>
      <c r="G88" s="181" t="s">
        <v>661</v>
      </c>
      <c r="H88" s="93" t="s">
        <v>625</v>
      </c>
      <c r="I88" s="93"/>
      <c r="J88" s="93"/>
      <c r="K88" s="93"/>
      <c r="L88" s="166" t="s">
        <v>625</v>
      </c>
      <c r="M88" s="304" t="s">
        <v>1118</v>
      </c>
      <c r="N88" s="94" t="s">
        <v>625</v>
      </c>
      <c r="O88" s="93" t="s">
        <v>625</v>
      </c>
      <c r="P88" s="93" t="s">
        <v>625</v>
      </c>
      <c r="Q88" s="291" t="s">
        <v>627</v>
      </c>
      <c r="R88" s="294" t="s">
        <v>627</v>
      </c>
    </row>
    <row r="89" spans="1:18" ht="12" customHeight="1" x14ac:dyDescent="0.15">
      <c r="A89" s="322"/>
      <c r="B89" s="286"/>
      <c r="C89" s="313"/>
      <c r="D89" s="95"/>
      <c r="E89" s="84"/>
      <c r="F89" s="95"/>
      <c r="G89" s="181"/>
      <c r="H89" s="96"/>
      <c r="I89" s="96"/>
      <c r="J89" s="96"/>
      <c r="K89" s="96"/>
      <c r="L89" s="163"/>
      <c r="M89" s="290"/>
      <c r="N89" s="97"/>
      <c r="O89" s="96"/>
      <c r="P89" s="96"/>
      <c r="Q89" s="292"/>
      <c r="R89" s="295"/>
    </row>
    <row r="90" spans="1:18" ht="12" customHeight="1" x14ac:dyDescent="0.15">
      <c r="A90" s="322"/>
      <c r="B90" s="286"/>
      <c r="C90" s="313"/>
      <c r="D90" s="95"/>
      <c r="E90" s="84"/>
      <c r="F90" s="98" t="s">
        <v>625</v>
      </c>
      <c r="G90" s="181"/>
      <c r="H90" s="98" t="s">
        <v>625</v>
      </c>
      <c r="I90" s="96"/>
      <c r="J90" s="96"/>
      <c r="K90" s="96"/>
      <c r="L90" s="161" t="s">
        <v>625</v>
      </c>
      <c r="M90" s="290" t="s">
        <v>738</v>
      </c>
      <c r="N90" s="97" t="s">
        <v>625</v>
      </c>
      <c r="O90" s="98" t="s">
        <v>625</v>
      </c>
      <c r="P90" s="98" t="s">
        <v>625</v>
      </c>
      <c r="Q90" s="292"/>
      <c r="R90" s="295"/>
    </row>
    <row r="91" spans="1:18" ht="12" customHeight="1" x14ac:dyDescent="0.15">
      <c r="A91" s="322"/>
      <c r="B91" s="286"/>
      <c r="C91" s="313"/>
      <c r="D91" s="95"/>
      <c r="E91" s="84"/>
      <c r="F91" s="95"/>
      <c r="G91" s="181"/>
      <c r="H91" s="96"/>
      <c r="I91" s="96"/>
      <c r="J91" s="96"/>
      <c r="K91" s="96"/>
      <c r="L91" s="163"/>
      <c r="M91" s="290"/>
      <c r="N91" s="97"/>
      <c r="O91" s="96"/>
      <c r="P91" s="96"/>
      <c r="Q91" s="292"/>
      <c r="R91" s="295"/>
    </row>
    <row r="92" spans="1:18" ht="12" customHeight="1" x14ac:dyDescent="0.15">
      <c r="A92" s="322"/>
      <c r="B92" s="286"/>
      <c r="C92" s="313"/>
      <c r="D92" s="95"/>
      <c r="E92" s="84"/>
      <c r="F92" s="98" t="s">
        <v>625</v>
      </c>
      <c r="G92" s="181"/>
      <c r="H92" s="98" t="s">
        <v>625</v>
      </c>
      <c r="I92" s="98" t="s">
        <v>625</v>
      </c>
      <c r="J92" s="96"/>
      <c r="K92" s="96"/>
      <c r="L92" s="161" t="s">
        <v>625</v>
      </c>
      <c r="M92" s="290" t="s">
        <v>739</v>
      </c>
      <c r="N92" s="97" t="s">
        <v>625</v>
      </c>
      <c r="O92" s="98" t="s">
        <v>625</v>
      </c>
      <c r="P92" s="96"/>
      <c r="Q92" s="292"/>
      <c r="R92" s="295"/>
    </row>
    <row r="93" spans="1:18" ht="12" customHeight="1" x14ac:dyDescent="0.15">
      <c r="A93" s="322"/>
      <c r="B93" s="286"/>
      <c r="C93" s="313"/>
      <c r="D93" s="95"/>
      <c r="E93" s="84"/>
      <c r="F93" s="95"/>
      <c r="G93" s="181"/>
      <c r="H93" s="96"/>
      <c r="I93" s="96"/>
      <c r="J93" s="96"/>
      <c r="K93" s="96"/>
      <c r="L93" s="163"/>
      <c r="M93" s="290"/>
      <c r="N93" s="97"/>
      <c r="O93" s="96"/>
      <c r="P93" s="96"/>
      <c r="Q93" s="292"/>
      <c r="R93" s="295"/>
    </row>
    <row r="94" spans="1:18" ht="12" customHeight="1" x14ac:dyDescent="0.15">
      <c r="A94" s="322"/>
      <c r="B94" s="286"/>
      <c r="C94" s="313"/>
      <c r="D94" s="95"/>
      <c r="E94" s="84"/>
      <c r="F94" s="98" t="s">
        <v>625</v>
      </c>
      <c r="G94" s="181"/>
      <c r="H94" s="98" t="s">
        <v>625</v>
      </c>
      <c r="I94" s="98" t="s">
        <v>625</v>
      </c>
      <c r="J94" s="96"/>
      <c r="K94" s="96"/>
      <c r="L94" s="161" t="s">
        <v>625</v>
      </c>
      <c r="M94" s="290" t="s">
        <v>740</v>
      </c>
      <c r="N94" s="97" t="s">
        <v>625</v>
      </c>
      <c r="O94" s="98" t="s">
        <v>625</v>
      </c>
      <c r="P94" s="98" t="s">
        <v>625</v>
      </c>
      <c r="Q94" s="292"/>
      <c r="R94" s="295"/>
    </row>
    <row r="95" spans="1:18" ht="12" customHeight="1" x14ac:dyDescent="0.15">
      <c r="A95" s="322"/>
      <c r="B95" s="286"/>
      <c r="C95" s="313"/>
      <c r="D95" s="95"/>
      <c r="E95" s="84"/>
      <c r="F95" s="95"/>
      <c r="G95" s="181"/>
      <c r="H95" s="96"/>
      <c r="I95" s="96"/>
      <c r="J95" s="96"/>
      <c r="K95" s="96"/>
      <c r="L95" s="163"/>
      <c r="M95" s="290"/>
      <c r="N95" s="97"/>
      <c r="O95" s="96"/>
      <c r="P95" s="96"/>
      <c r="Q95" s="292"/>
      <c r="R95" s="295"/>
    </row>
    <row r="96" spans="1:18" ht="12" customHeight="1" x14ac:dyDescent="0.15">
      <c r="A96" s="322"/>
      <c r="B96" s="286"/>
      <c r="C96" s="313"/>
      <c r="D96" s="95"/>
      <c r="E96" s="84"/>
      <c r="F96" s="98" t="s">
        <v>625</v>
      </c>
      <c r="G96" s="181"/>
      <c r="H96" s="98" t="s">
        <v>625</v>
      </c>
      <c r="I96" s="96"/>
      <c r="J96" s="96"/>
      <c r="K96" s="96"/>
      <c r="L96" s="161" t="s">
        <v>625</v>
      </c>
      <c r="M96" s="290" t="s">
        <v>741</v>
      </c>
      <c r="N96" s="97" t="s">
        <v>625</v>
      </c>
      <c r="O96" s="98" t="s">
        <v>625</v>
      </c>
      <c r="P96" s="98" t="s">
        <v>625</v>
      </c>
      <c r="Q96" s="292"/>
      <c r="R96" s="295"/>
    </row>
    <row r="97" spans="1:18" ht="12" customHeight="1" x14ac:dyDescent="0.15">
      <c r="A97" s="322"/>
      <c r="B97" s="286"/>
      <c r="C97" s="313"/>
      <c r="D97" s="95"/>
      <c r="E97" s="84"/>
      <c r="F97" s="95"/>
      <c r="G97" s="181"/>
      <c r="H97" s="96"/>
      <c r="I97" s="96"/>
      <c r="J97" s="96"/>
      <c r="K97" s="96"/>
      <c r="L97" s="163"/>
      <c r="M97" s="290"/>
      <c r="N97" s="97"/>
      <c r="O97" s="96"/>
      <c r="P97" s="96"/>
      <c r="Q97" s="292"/>
      <c r="R97" s="295"/>
    </row>
    <row r="98" spans="1:18" ht="12" customHeight="1" x14ac:dyDescent="0.15">
      <c r="A98" s="322"/>
      <c r="B98" s="286"/>
      <c r="C98" s="313"/>
      <c r="D98" s="95"/>
      <c r="E98" s="84"/>
      <c r="F98" s="98" t="s">
        <v>625</v>
      </c>
      <c r="G98" s="181"/>
      <c r="H98" s="98" t="s">
        <v>625</v>
      </c>
      <c r="I98" s="96"/>
      <c r="J98" s="96"/>
      <c r="K98" s="96"/>
      <c r="L98" s="161" t="s">
        <v>625</v>
      </c>
      <c r="M98" s="290" t="s">
        <v>742</v>
      </c>
      <c r="N98" s="97" t="s">
        <v>625</v>
      </c>
      <c r="O98" s="98" t="s">
        <v>625</v>
      </c>
      <c r="P98" s="98" t="s">
        <v>625</v>
      </c>
      <c r="Q98" s="292"/>
      <c r="R98" s="295"/>
    </row>
    <row r="99" spans="1:18" ht="12" customHeight="1" x14ac:dyDescent="0.15">
      <c r="A99" s="322"/>
      <c r="B99" s="286"/>
      <c r="C99" s="313"/>
      <c r="D99" s="95"/>
      <c r="E99" s="84"/>
      <c r="F99" s="95"/>
      <c r="G99" s="181"/>
      <c r="H99" s="96"/>
      <c r="I99" s="96"/>
      <c r="J99" s="96"/>
      <c r="K99" s="96"/>
      <c r="L99" s="163"/>
      <c r="M99" s="290"/>
      <c r="N99" s="97"/>
      <c r="O99" s="96"/>
      <c r="P99" s="96"/>
      <c r="Q99" s="292"/>
      <c r="R99" s="295"/>
    </row>
    <row r="100" spans="1:18" ht="12" customHeight="1" x14ac:dyDescent="0.15">
      <c r="A100" s="322"/>
      <c r="B100" s="286"/>
      <c r="C100" s="313"/>
      <c r="D100" s="95"/>
      <c r="E100" s="84"/>
      <c r="F100" s="95"/>
      <c r="G100" s="183"/>
      <c r="H100" s="98" t="s">
        <v>625</v>
      </c>
      <c r="I100" s="96"/>
      <c r="J100" s="96"/>
      <c r="K100" s="96"/>
      <c r="L100" s="161" t="s">
        <v>625</v>
      </c>
      <c r="M100" s="290" t="s">
        <v>743</v>
      </c>
      <c r="N100" s="97" t="s">
        <v>625</v>
      </c>
      <c r="O100" s="98" t="s">
        <v>625</v>
      </c>
      <c r="P100" s="98" t="s">
        <v>625</v>
      </c>
      <c r="Q100" s="292"/>
      <c r="R100" s="295"/>
    </row>
    <row r="101" spans="1:18" ht="12" customHeight="1" x14ac:dyDescent="0.15">
      <c r="A101" s="322"/>
      <c r="B101" s="286"/>
      <c r="C101" s="313"/>
      <c r="D101" s="95"/>
      <c r="E101" s="84"/>
      <c r="F101" s="95"/>
      <c r="G101" s="183"/>
      <c r="H101" s="96"/>
      <c r="I101" s="96"/>
      <c r="J101" s="96"/>
      <c r="K101" s="96"/>
      <c r="L101" s="163"/>
      <c r="M101" s="290"/>
      <c r="N101" s="97"/>
      <c r="O101" s="96"/>
      <c r="P101" s="96"/>
      <c r="Q101" s="292"/>
      <c r="R101" s="295"/>
    </row>
    <row r="102" spans="1:18" ht="12" customHeight="1" x14ac:dyDescent="0.15">
      <c r="A102" s="322"/>
      <c r="B102" s="286"/>
      <c r="C102" s="313"/>
      <c r="D102" s="95"/>
      <c r="E102" s="84"/>
      <c r="F102" s="95"/>
      <c r="G102" s="183"/>
      <c r="H102" s="98" t="s">
        <v>625</v>
      </c>
      <c r="I102" s="96"/>
      <c r="J102" s="96"/>
      <c r="K102" s="96"/>
      <c r="L102" s="161" t="s">
        <v>625</v>
      </c>
      <c r="M102" s="290" t="s">
        <v>744</v>
      </c>
      <c r="N102" s="97" t="s">
        <v>625</v>
      </c>
      <c r="O102" s="98" t="s">
        <v>625</v>
      </c>
      <c r="P102" s="98" t="s">
        <v>625</v>
      </c>
      <c r="Q102" s="292"/>
      <c r="R102" s="295"/>
    </row>
    <row r="103" spans="1:18" ht="12" customHeight="1" x14ac:dyDescent="0.15">
      <c r="A103" s="322"/>
      <c r="B103" s="286"/>
      <c r="C103" s="314"/>
      <c r="D103" s="87"/>
      <c r="E103" s="88"/>
      <c r="F103" s="87"/>
      <c r="G103" s="183"/>
      <c r="H103" s="89"/>
      <c r="I103" s="89"/>
      <c r="J103" s="89"/>
      <c r="K103" s="89"/>
      <c r="L103" s="165"/>
      <c r="M103" s="308"/>
      <c r="N103" s="90"/>
      <c r="O103" s="89"/>
      <c r="P103" s="89"/>
      <c r="Q103" s="305"/>
      <c r="R103" s="306"/>
    </row>
    <row r="104" spans="1:18" ht="12" customHeight="1" x14ac:dyDescent="0.15">
      <c r="A104" s="322"/>
      <c r="B104" s="286"/>
      <c r="C104" s="312" t="s">
        <v>745</v>
      </c>
      <c r="D104" s="91" t="s">
        <v>625</v>
      </c>
      <c r="E104" s="84" t="s">
        <v>1061</v>
      </c>
      <c r="F104" s="91" t="s">
        <v>625</v>
      </c>
      <c r="G104" s="180" t="s">
        <v>661</v>
      </c>
      <c r="H104" s="93"/>
      <c r="I104" s="93" t="s">
        <v>625</v>
      </c>
      <c r="J104" s="93"/>
      <c r="K104" s="93"/>
      <c r="L104" s="166" t="s">
        <v>625</v>
      </c>
      <c r="M104" s="304" t="s">
        <v>746</v>
      </c>
      <c r="N104" s="94" t="s">
        <v>625</v>
      </c>
      <c r="O104" s="93" t="s">
        <v>625</v>
      </c>
      <c r="P104" s="93" t="s">
        <v>625</v>
      </c>
      <c r="Q104" s="291" t="s">
        <v>627</v>
      </c>
      <c r="R104" s="294" t="s">
        <v>627</v>
      </c>
    </row>
    <row r="105" spans="1:18" ht="12" customHeight="1" x14ac:dyDescent="0.15">
      <c r="A105" s="322"/>
      <c r="B105" s="286"/>
      <c r="C105" s="313"/>
      <c r="D105" s="95"/>
      <c r="E105" s="84"/>
      <c r="F105" s="98" t="s">
        <v>625</v>
      </c>
      <c r="G105" s="178" t="s">
        <v>867</v>
      </c>
      <c r="H105" s="96"/>
      <c r="I105" s="96"/>
      <c r="J105" s="96"/>
      <c r="K105" s="96"/>
      <c r="L105" s="163"/>
      <c r="M105" s="290"/>
      <c r="N105" s="97"/>
      <c r="O105" s="96"/>
      <c r="P105" s="96"/>
      <c r="Q105" s="292"/>
      <c r="R105" s="295"/>
    </row>
    <row r="106" spans="1:18" ht="12" customHeight="1" x14ac:dyDescent="0.15">
      <c r="A106" s="322"/>
      <c r="B106" s="286"/>
      <c r="C106" s="313"/>
      <c r="D106" s="95"/>
      <c r="E106" s="84"/>
      <c r="F106" s="98" t="s">
        <v>625</v>
      </c>
      <c r="G106" s="178" t="s">
        <v>944</v>
      </c>
      <c r="H106" s="96"/>
      <c r="I106" s="98" t="s">
        <v>625</v>
      </c>
      <c r="J106" s="96"/>
      <c r="K106" s="96"/>
      <c r="L106" s="161" t="s">
        <v>625</v>
      </c>
      <c r="M106" s="290" t="s">
        <v>747</v>
      </c>
      <c r="N106" s="97" t="s">
        <v>625</v>
      </c>
      <c r="O106" s="98" t="s">
        <v>625</v>
      </c>
      <c r="P106" s="98" t="s">
        <v>625</v>
      </c>
      <c r="Q106" s="292"/>
      <c r="R106" s="295"/>
    </row>
    <row r="107" spans="1:18" ht="12" customHeight="1" x14ac:dyDescent="0.15">
      <c r="A107" s="322"/>
      <c r="B107" s="286"/>
      <c r="C107" s="313"/>
      <c r="D107" s="95"/>
      <c r="E107" s="84"/>
      <c r="F107" s="98" t="s">
        <v>625</v>
      </c>
      <c r="G107" s="181"/>
      <c r="H107" s="96"/>
      <c r="I107" s="96"/>
      <c r="J107" s="96"/>
      <c r="K107" s="96"/>
      <c r="L107" s="163"/>
      <c r="M107" s="290"/>
      <c r="N107" s="97"/>
      <c r="O107" s="96"/>
      <c r="P107" s="96"/>
      <c r="Q107" s="292"/>
      <c r="R107" s="295"/>
    </row>
    <row r="108" spans="1:18" ht="12" customHeight="1" x14ac:dyDescent="0.15">
      <c r="A108" s="322"/>
      <c r="B108" s="286"/>
      <c r="C108" s="313"/>
      <c r="D108" s="95"/>
      <c r="E108" s="84"/>
      <c r="F108" s="98"/>
      <c r="G108" s="181"/>
      <c r="H108" s="96"/>
      <c r="I108" s="98" t="s">
        <v>625</v>
      </c>
      <c r="J108" s="96"/>
      <c r="K108" s="96"/>
      <c r="L108" s="161" t="s">
        <v>625</v>
      </c>
      <c r="M108" s="290" t="s">
        <v>748</v>
      </c>
      <c r="N108" s="97" t="s">
        <v>625</v>
      </c>
      <c r="O108" s="98" t="s">
        <v>625</v>
      </c>
      <c r="P108" s="98" t="s">
        <v>625</v>
      </c>
      <c r="Q108" s="292"/>
      <c r="R108" s="295"/>
    </row>
    <row r="109" spans="1:18" ht="12" customHeight="1" x14ac:dyDescent="0.15">
      <c r="A109" s="322"/>
      <c r="B109" s="286"/>
      <c r="C109" s="313"/>
      <c r="D109" s="95"/>
      <c r="E109" s="84"/>
      <c r="F109" s="98"/>
      <c r="G109" s="181"/>
      <c r="H109" s="96"/>
      <c r="I109" s="96"/>
      <c r="J109" s="96"/>
      <c r="K109" s="96"/>
      <c r="L109" s="163"/>
      <c r="M109" s="290"/>
      <c r="N109" s="97"/>
      <c r="O109" s="96"/>
      <c r="P109" s="96"/>
      <c r="Q109" s="292"/>
      <c r="R109" s="295"/>
    </row>
    <row r="110" spans="1:18" ht="12" customHeight="1" x14ac:dyDescent="0.15">
      <c r="A110" s="322"/>
      <c r="B110" s="286"/>
      <c r="C110" s="313"/>
      <c r="D110" s="95"/>
      <c r="E110" s="84"/>
      <c r="F110" s="98"/>
      <c r="G110" s="181"/>
      <c r="H110" s="96"/>
      <c r="I110" s="98" t="s">
        <v>625</v>
      </c>
      <c r="J110" s="96"/>
      <c r="K110" s="96"/>
      <c r="L110" s="161" t="s">
        <v>625</v>
      </c>
      <c r="M110" s="290" t="s">
        <v>749</v>
      </c>
      <c r="N110" s="97" t="s">
        <v>625</v>
      </c>
      <c r="O110" s="98" t="s">
        <v>625</v>
      </c>
      <c r="P110" s="98" t="s">
        <v>625</v>
      </c>
      <c r="Q110" s="292"/>
      <c r="R110" s="295"/>
    </row>
    <row r="111" spans="1:18" ht="12" customHeight="1" x14ac:dyDescent="0.15">
      <c r="A111" s="322"/>
      <c r="B111" s="286"/>
      <c r="C111" s="313"/>
      <c r="D111" s="95"/>
      <c r="E111" s="84"/>
      <c r="F111" s="95"/>
      <c r="G111" s="181"/>
      <c r="H111" s="96"/>
      <c r="I111" s="96"/>
      <c r="J111" s="96"/>
      <c r="K111" s="96"/>
      <c r="L111" s="163"/>
      <c r="M111" s="290"/>
      <c r="N111" s="97"/>
      <c r="O111" s="96"/>
      <c r="P111" s="96"/>
      <c r="Q111" s="292"/>
      <c r="R111" s="295"/>
    </row>
    <row r="112" spans="1:18" ht="12" customHeight="1" x14ac:dyDescent="0.15">
      <c r="A112" s="322"/>
      <c r="B112" s="286"/>
      <c r="C112" s="313"/>
      <c r="D112" s="95"/>
      <c r="E112" s="84"/>
      <c r="F112" s="95"/>
      <c r="G112" s="183"/>
      <c r="H112" s="96"/>
      <c r="I112" s="98" t="s">
        <v>625</v>
      </c>
      <c r="J112" s="96"/>
      <c r="K112" s="96"/>
      <c r="L112" s="161" t="s">
        <v>625</v>
      </c>
      <c r="M112" s="290" t="s">
        <v>750</v>
      </c>
      <c r="N112" s="97" t="s">
        <v>625</v>
      </c>
      <c r="O112" s="98" t="s">
        <v>625</v>
      </c>
      <c r="P112" s="98" t="s">
        <v>625</v>
      </c>
      <c r="Q112" s="292"/>
      <c r="R112" s="295"/>
    </row>
    <row r="113" spans="1:18" ht="12" customHeight="1" x14ac:dyDescent="0.15">
      <c r="A113" s="322"/>
      <c r="B113" s="286"/>
      <c r="C113" s="313"/>
      <c r="D113" s="95"/>
      <c r="E113" s="84"/>
      <c r="F113" s="95"/>
      <c r="G113" s="183"/>
      <c r="H113" s="96"/>
      <c r="I113" s="96"/>
      <c r="J113" s="96"/>
      <c r="K113" s="96"/>
      <c r="L113" s="163"/>
      <c r="M113" s="290"/>
      <c r="N113" s="97"/>
      <c r="O113" s="96"/>
      <c r="P113" s="96"/>
      <c r="Q113" s="292"/>
      <c r="R113" s="295"/>
    </row>
    <row r="114" spans="1:18" ht="12" customHeight="1" x14ac:dyDescent="0.15">
      <c r="A114" s="322"/>
      <c r="B114" s="286"/>
      <c r="C114" s="313"/>
      <c r="D114" s="95"/>
      <c r="E114" s="84"/>
      <c r="F114" s="95"/>
      <c r="G114" s="183"/>
      <c r="H114" s="96"/>
      <c r="I114" s="98" t="s">
        <v>625</v>
      </c>
      <c r="J114" s="96"/>
      <c r="K114" s="96"/>
      <c r="L114" s="161" t="s">
        <v>625</v>
      </c>
      <c r="M114" s="290" t="s">
        <v>751</v>
      </c>
      <c r="N114" s="97" t="s">
        <v>625</v>
      </c>
      <c r="O114" s="98" t="s">
        <v>625</v>
      </c>
      <c r="P114" s="98" t="s">
        <v>625</v>
      </c>
      <c r="Q114" s="292"/>
      <c r="R114" s="295"/>
    </row>
    <row r="115" spans="1:18" ht="12" customHeight="1" x14ac:dyDescent="0.15">
      <c r="A115" s="322"/>
      <c r="B115" s="286"/>
      <c r="C115" s="314"/>
      <c r="D115" s="87"/>
      <c r="E115" s="88"/>
      <c r="F115" s="87"/>
      <c r="G115" s="184"/>
      <c r="H115" s="89"/>
      <c r="I115" s="89"/>
      <c r="J115" s="89"/>
      <c r="K115" s="89"/>
      <c r="L115" s="165"/>
      <c r="M115" s="308"/>
      <c r="N115" s="90"/>
      <c r="O115" s="89"/>
      <c r="P115" s="89"/>
      <c r="Q115" s="305"/>
      <c r="R115" s="306"/>
    </row>
    <row r="116" spans="1:18" ht="12" customHeight="1" x14ac:dyDescent="0.15">
      <c r="A116" s="322"/>
      <c r="B116" s="286"/>
      <c r="C116" s="309" t="s">
        <v>752</v>
      </c>
      <c r="D116" s="91" t="s">
        <v>625</v>
      </c>
      <c r="E116" s="92" t="s">
        <v>1061</v>
      </c>
      <c r="F116" s="91" t="s">
        <v>625</v>
      </c>
      <c r="G116" s="180" t="s">
        <v>661</v>
      </c>
      <c r="H116" s="93"/>
      <c r="I116" s="93" t="s">
        <v>625</v>
      </c>
      <c r="J116" s="93"/>
      <c r="K116" s="93"/>
      <c r="L116" s="166" t="s">
        <v>625</v>
      </c>
      <c r="M116" s="304" t="s">
        <v>753</v>
      </c>
      <c r="N116" s="94" t="s">
        <v>625</v>
      </c>
      <c r="O116" s="93"/>
      <c r="P116" s="93" t="s">
        <v>625</v>
      </c>
      <c r="Q116" s="291" t="s">
        <v>627</v>
      </c>
      <c r="R116" s="294" t="s">
        <v>627</v>
      </c>
    </row>
    <row r="117" spans="1:18" ht="12" customHeight="1" x14ac:dyDescent="0.15">
      <c r="A117" s="322"/>
      <c r="B117" s="286"/>
      <c r="C117" s="310"/>
      <c r="D117" s="95"/>
      <c r="E117" s="84"/>
      <c r="F117" s="98" t="s">
        <v>625</v>
      </c>
      <c r="G117" s="178" t="s">
        <v>952</v>
      </c>
      <c r="H117" s="96"/>
      <c r="I117" s="96"/>
      <c r="J117" s="96"/>
      <c r="K117" s="96"/>
      <c r="L117" s="163"/>
      <c r="M117" s="290"/>
      <c r="N117" s="97"/>
      <c r="O117" s="96"/>
      <c r="P117" s="96"/>
      <c r="Q117" s="292"/>
      <c r="R117" s="295"/>
    </row>
    <row r="118" spans="1:18" ht="12" customHeight="1" x14ac:dyDescent="0.15">
      <c r="A118" s="322"/>
      <c r="B118" s="286"/>
      <c r="C118" s="310"/>
      <c r="D118" s="95"/>
      <c r="E118" s="84"/>
      <c r="F118" s="98" t="s">
        <v>625</v>
      </c>
      <c r="G118" s="178" t="s">
        <v>953</v>
      </c>
      <c r="H118" s="96"/>
      <c r="I118" s="98" t="s">
        <v>625</v>
      </c>
      <c r="J118" s="96"/>
      <c r="K118" s="96"/>
      <c r="L118" s="161" t="s">
        <v>625</v>
      </c>
      <c r="M118" s="290" t="s">
        <v>754</v>
      </c>
      <c r="N118" s="97" t="s">
        <v>625</v>
      </c>
      <c r="O118" s="96"/>
      <c r="P118" s="98" t="s">
        <v>625</v>
      </c>
      <c r="Q118" s="292"/>
      <c r="R118" s="295"/>
    </row>
    <row r="119" spans="1:18" ht="12" customHeight="1" x14ac:dyDescent="0.15">
      <c r="A119" s="322"/>
      <c r="B119" s="286"/>
      <c r="C119" s="310"/>
      <c r="D119" s="95"/>
      <c r="E119" s="84"/>
      <c r="F119" s="98" t="s">
        <v>625</v>
      </c>
      <c r="G119" s="178" t="s">
        <v>954</v>
      </c>
      <c r="H119" s="96"/>
      <c r="I119" s="96"/>
      <c r="J119" s="96"/>
      <c r="K119" s="96"/>
      <c r="L119" s="163"/>
      <c r="M119" s="290"/>
      <c r="N119" s="97"/>
      <c r="O119" s="96"/>
      <c r="P119" s="96"/>
      <c r="Q119" s="292"/>
      <c r="R119" s="295"/>
    </row>
    <row r="120" spans="1:18" ht="12" customHeight="1" x14ac:dyDescent="0.15">
      <c r="A120" s="322"/>
      <c r="B120" s="286"/>
      <c r="C120" s="310"/>
      <c r="D120" s="95"/>
      <c r="E120" s="84"/>
      <c r="F120" s="98" t="s">
        <v>625</v>
      </c>
      <c r="G120" s="181"/>
      <c r="H120" s="96"/>
      <c r="I120" s="98" t="s">
        <v>625</v>
      </c>
      <c r="J120" s="96"/>
      <c r="K120" s="96"/>
      <c r="L120" s="161" t="s">
        <v>625</v>
      </c>
      <c r="M120" s="290" t="s">
        <v>755</v>
      </c>
      <c r="N120" s="97" t="s">
        <v>625</v>
      </c>
      <c r="O120" s="96"/>
      <c r="P120" s="98" t="s">
        <v>625</v>
      </c>
      <c r="Q120" s="292"/>
      <c r="R120" s="295"/>
    </row>
    <row r="121" spans="1:18" ht="12" customHeight="1" x14ac:dyDescent="0.15">
      <c r="A121" s="322"/>
      <c r="B121" s="286"/>
      <c r="C121" s="310"/>
      <c r="D121" s="95"/>
      <c r="E121" s="84"/>
      <c r="F121" s="95"/>
      <c r="G121" s="181"/>
      <c r="H121" s="96"/>
      <c r="I121" s="96"/>
      <c r="J121" s="96"/>
      <c r="K121" s="96"/>
      <c r="L121" s="163"/>
      <c r="M121" s="290"/>
      <c r="N121" s="97"/>
      <c r="O121" s="96"/>
      <c r="P121" s="96"/>
      <c r="Q121" s="292"/>
      <c r="R121" s="295"/>
    </row>
    <row r="122" spans="1:18" ht="12" customHeight="1" x14ac:dyDescent="0.15">
      <c r="A122" s="322"/>
      <c r="B122" s="286"/>
      <c r="C122" s="310"/>
      <c r="D122" s="95"/>
      <c r="E122" s="84"/>
      <c r="F122" s="98"/>
      <c r="G122" s="181"/>
      <c r="H122" s="96"/>
      <c r="I122" s="98" t="s">
        <v>625</v>
      </c>
      <c r="J122" s="96"/>
      <c r="K122" s="96"/>
      <c r="L122" s="161" t="s">
        <v>625</v>
      </c>
      <c r="M122" s="290" t="s">
        <v>756</v>
      </c>
      <c r="N122" s="97" t="s">
        <v>625</v>
      </c>
      <c r="O122" s="96"/>
      <c r="P122" s="98" t="s">
        <v>625</v>
      </c>
      <c r="Q122" s="292"/>
      <c r="R122" s="295"/>
    </row>
    <row r="123" spans="1:18" ht="12" customHeight="1" x14ac:dyDescent="0.15">
      <c r="A123" s="322"/>
      <c r="B123" s="286"/>
      <c r="C123" s="310"/>
      <c r="D123" s="95"/>
      <c r="E123" s="84"/>
      <c r="F123" s="95"/>
      <c r="G123" s="181"/>
      <c r="H123" s="96"/>
      <c r="I123" s="96"/>
      <c r="J123" s="96"/>
      <c r="K123" s="96"/>
      <c r="L123" s="163"/>
      <c r="M123" s="290"/>
      <c r="N123" s="97"/>
      <c r="O123" s="96"/>
      <c r="P123" s="96"/>
      <c r="Q123" s="292"/>
      <c r="R123" s="295"/>
    </row>
    <row r="124" spans="1:18" ht="12" customHeight="1" x14ac:dyDescent="0.15">
      <c r="A124" s="322"/>
      <c r="B124" s="286"/>
      <c r="C124" s="310"/>
      <c r="D124" s="95"/>
      <c r="E124" s="84"/>
      <c r="F124" s="95"/>
      <c r="G124" s="183"/>
      <c r="H124" s="96"/>
      <c r="I124" s="98" t="s">
        <v>625</v>
      </c>
      <c r="J124" s="96"/>
      <c r="K124" s="96"/>
      <c r="L124" s="161" t="s">
        <v>625</v>
      </c>
      <c r="M124" s="290" t="s">
        <v>757</v>
      </c>
      <c r="N124" s="97" t="s">
        <v>625</v>
      </c>
      <c r="O124" s="96"/>
      <c r="P124" s="98" t="s">
        <v>625</v>
      </c>
      <c r="Q124" s="292"/>
      <c r="R124" s="295"/>
    </row>
    <row r="125" spans="1:18" ht="12" customHeight="1" x14ac:dyDescent="0.15">
      <c r="A125" s="322"/>
      <c r="B125" s="286"/>
      <c r="C125" s="310"/>
      <c r="D125" s="95"/>
      <c r="E125" s="84"/>
      <c r="F125" s="95"/>
      <c r="G125" s="183"/>
      <c r="H125" s="96"/>
      <c r="I125" s="96"/>
      <c r="J125" s="96"/>
      <c r="K125" s="96"/>
      <c r="L125" s="163"/>
      <c r="M125" s="290"/>
      <c r="N125" s="97"/>
      <c r="O125" s="96"/>
      <c r="P125" s="96"/>
      <c r="Q125" s="292"/>
      <c r="R125" s="295"/>
    </row>
    <row r="126" spans="1:18" ht="12" customHeight="1" x14ac:dyDescent="0.15">
      <c r="A126" s="322"/>
      <c r="B126" s="286"/>
      <c r="C126" s="310"/>
      <c r="D126" s="95"/>
      <c r="E126" s="84"/>
      <c r="F126" s="95"/>
      <c r="G126" s="183"/>
      <c r="H126" s="96"/>
      <c r="I126" s="98" t="s">
        <v>625</v>
      </c>
      <c r="J126" s="96"/>
      <c r="K126" s="96"/>
      <c r="L126" s="161" t="s">
        <v>625</v>
      </c>
      <c r="M126" s="290" t="s">
        <v>758</v>
      </c>
      <c r="N126" s="97" t="s">
        <v>625</v>
      </c>
      <c r="O126" s="96"/>
      <c r="P126" s="96"/>
      <c r="Q126" s="292"/>
      <c r="R126" s="295"/>
    </row>
    <row r="127" spans="1:18" ht="12" customHeight="1" x14ac:dyDescent="0.15">
      <c r="A127" s="322"/>
      <c r="B127" s="286"/>
      <c r="C127" s="310"/>
      <c r="D127" s="95"/>
      <c r="E127" s="84"/>
      <c r="F127" s="95"/>
      <c r="G127" s="183"/>
      <c r="H127" s="96"/>
      <c r="I127" s="96"/>
      <c r="J127" s="96"/>
      <c r="K127" s="96"/>
      <c r="L127" s="163"/>
      <c r="M127" s="290"/>
      <c r="N127" s="97"/>
      <c r="O127" s="96"/>
      <c r="P127" s="96"/>
      <c r="Q127" s="292"/>
      <c r="R127" s="295"/>
    </row>
    <row r="128" spans="1:18" ht="12" customHeight="1" x14ac:dyDescent="0.15">
      <c r="A128" s="322"/>
      <c r="B128" s="286"/>
      <c r="C128" s="310"/>
      <c r="D128" s="95"/>
      <c r="E128" s="84"/>
      <c r="F128" s="95"/>
      <c r="G128" s="183"/>
      <c r="H128" s="96"/>
      <c r="I128" s="98" t="s">
        <v>625</v>
      </c>
      <c r="J128" s="96"/>
      <c r="K128" s="96"/>
      <c r="L128" s="161" t="s">
        <v>625</v>
      </c>
      <c r="M128" s="290" t="s">
        <v>759</v>
      </c>
      <c r="N128" s="97"/>
      <c r="O128" s="96"/>
      <c r="P128" s="98" t="s">
        <v>625</v>
      </c>
      <c r="Q128" s="292"/>
      <c r="R128" s="295"/>
    </row>
    <row r="129" spans="1:18" ht="12" customHeight="1" x14ac:dyDescent="0.15">
      <c r="A129" s="322"/>
      <c r="B129" s="298"/>
      <c r="C129" s="311"/>
      <c r="D129" s="87"/>
      <c r="E129" s="88"/>
      <c r="F129" s="87"/>
      <c r="G129" s="184"/>
      <c r="H129" s="89"/>
      <c r="I129" s="89"/>
      <c r="J129" s="89"/>
      <c r="K129" s="89"/>
      <c r="L129" s="165"/>
      <c r="M129" s="308"/>
      <c r="N129" s="90"/>
      <c r="O129" s="89"/>
      <c r="P129" s="89"/>
      <c r="Q129" s="305"/>
      <c r="R129" s="306"/>
    </row>
    <row r="130" spans="1:18" ht="12" customHeight="1" x14ac:dyDescent="0.15">
      <c r="A130" s="322"/>
      <c r="B130" s="285" t="s">
        <v>760</v>
      </c>
      <c r="C130" s="299" t="s">
        <v>761</v>
      </c>
      <c r="D130" s="91" t="s">
        <v>625</v>
      </c>
      <c r="E130" s="92" t="s">
        <v>1061</v>
      </c>
      <c r="F130" s="91" t="s">
        <v>625</v>
      </c>
      <c r="G130" s="302" t="s">
        <v>762</v>
      </c>
      <c r="H130" s="93" t="s">
        <v>625</v>
      </c>
      <c r="I130" s="93" t="s">
        <v>625</v>
      </c>
      <c r="J130" s="93"/>
      <c r="K130" s="93"/>
      <c r="L130" s="166" t="s">
        <v>625</v>
      </c>
      <c r="M130" s="304" t="s">
        <v>763</v>
      </c>
      <c r="N130" s="94" t="s">
        <v>625</v>
      </c>
      <c r="O130" s="93"/>
      <c r="P130" s="93" t="s">
        <v>625</v>
      </c>
      <c r="Q130" s="291" t="s">
        <v>627</v>
      </c>
      <c r="R130" s="294" t="s">
        <v>627</v>
      </c>
    </row>
    <row r="131" spans="1:18" ht="12" customHeight="1" x14ac:dyDescent="0.15">
      <c r="A131" s="322"/>
      <c r="B131" s="286"/>
      <c r="C131" s="300"/>
      <c r="D131" s="95"/>
      <c r="E131" s="84"/>
      <c r="F131" s="98"/>
      <c r="G131" s="303"/>
      <c r="H131" s="96"/>
      <c r="I131" s="96"/>
      <c r="J131" s="96"/>
      <c r="K131" s="96"/>
      <c r="L131" s="163"/>
      <c r="M131" s="290"/>
      <c r="N131" s="97"/>
      <c r="O131" s="96"/>
      <c r="P131" s="96"/>
      <c r="Q131" s="292"/>
      <c r="R131" s="295"/>
    </row>
    <row r="132" spans="1:18" ht="12" customHeight="1" x14ac:dyDescent="0.15">
      <c r="A132" s="322"/>
      <c r="B132" s="286"/>
      <c r="C132" s="300"/>
      <c r="D132" s="95"/>
      <c r="E132" s="84"/>
      <c r="F132" s="98" t="s">
        <v>625</v>
      </c>
      <c r="G132" s="303" t="s">
        <v>764</v>
      </c>
      <c r="H132" s="96" t="s">
        <v>625</v>
      </c>
      <c r="I132" s="96" t="s">
        <v>625</v>
      </c>
      <c r="J132" s="96"/>
      <c r="K132" s="96"/>
      <c r="L132" s="161" t="s">
        <v>625</v>
      </c>
      <c r="M132" s="290" t="s">
        <v>852</v>
      </c>
      <c r="N132" s="97" t="s">
        <v>625</v>
      </c>
      <c r="O132" s="96"/>
      <c r="P132" s="98" t="s">
        <v>625</v>
      </c>
      <c r="Q132" s="292"/>
      <c r="R132" s="295"/>
    </row>
    <row r="133" spans="1:18" ht="12" customHeight="1" x14ac:dyDescent="0.15">
      <c r="A133" s="322"/>
      <c r="B133" s="298"/>
      <c r="C133" s="301"/>
      <c r="D133" s="87"/>
      <c r="E133" s="88"/>
      <c r="F133" s="104"/>
      <c r="G133" s="307"/>
      <c r="H133" s="89"/>
      <c r="I133" s="89"/>
      <c r="J133" s="89"/>
      <c r="K133" s="89"/>
      <c r="L133" s="165"/>
      <c r="M133" s="308"/>
      <c r="N133" s="90"/>
      <c r="O133" s="89"/>
      <c r="P133" s="89"/>
      <c r="Q133" s="305"/>
      <c r="R133" s="306"/>
    </row>
    <row r="134" spans="1:18" ht="12" customHeight="1" x14ac:dyDescent="0.15">
      <c r="A134" s="322"/>
      <c r="B134" s="285" t="s">
        <v>849</v>
      </c>
      <c r="C134" s="285" t="s">
        <v>850</v>
      </c>
      <c r="D134" s="91" t="s">
        <v>625</v>
      </c>
      <c r="E134" s="92" t="s">
        <v>1061</v>
      </c>
      <c r="F134" s="91"/>
      <c r="G134" s="183"/>
      <c r="H134" s="93" t="s">
        <v>625</v>
      </c>
      <c r="I134" s="93" t="s">
        <v>625</v>
      </c>
      <c r="J134" s="93"/>
      <c r="K134" s="93"/>
      <c r="L134" s="166" t="s">
        <v>625</v>
      </c>
      <c r="M134" s="290" t="s">
        <v>765</v>
      </c>
      <c r="N134" s="94" t="s">
        <v>625</v>
      </c>
      <c r="O134" s="93"/>
      <c r="P134" s="93"/>
      <c r="Q134" s="291" t="s">
        <v>627</v>
      </c>
      <c r="R134" s="294" t="s">
        <v>627</v>
      </c>
    </row>
    <row r="135" spans="1:18" ht="12" customHeight="1" x14ac:dyDescent="0.15">
      <c r="A135" s="322"/>
      <c r="B135" s="286"/>
      <c r="C135" s="288"/>
      <c r="D135" s="95"/>
      <c r="E135" s="84"/>
      <c r="F135" s="95"/>
      <c r="G135" s="183"/>
      <c r="H135" s="96"/>
      <c r="I135" s="96"/>
      <c r="J135" s="96"/>
      <c r="K135" s="96"/>
      <c r="L135" s="163"/>
      <c r="M135" s="290"/>
      <c r="N135" s="97"/>
      <c r="O135" s="96"/>
      <c r="P135" s="96"/>
      <c r="Q135" s="292"/>
      <c r="R135" s="295"/>
    </row>
    <row r="136" spans="1:18" ht="12" customHeight="1" x14ac:dyDescent="0.15">
      <c r="A136" s="322"/>
      <c r="B136" s="286"/>
      <c r="C136" s="288"/>
      <c r="D136" s="95"/>
      <c r="E136" s="84"/>
      <c r="F136" s="95"/>
      <c r="G136" s="183"/>
      <c r="H136" s="98" t="s">
        <v>625</v>
      </c>
      <c r="I136" s="98" t="s">
        <v>625</v>
      </c>
      <c r="J136" s="96"/>
      <c r="K136" s="96"/>
      <c r="L136" s="161" t="s">
        <v>625</v>
      </c>
      <c r="M136" s="290" t="s">
        <v>851</v>
      </c>
      <c r="N136" s="97" t="s">
        <v>625</v>
      </c>
      <c r="O136" s="96"/>
      <c r="P136" s="96"/>
      <c r="Q136" s="292"/>
      <c r="R136" s="295"/>
    </row>
    <row r="137" spans="1:18" ht="12" customHeight="1" thickBot="1" x14ac:dyDescent="0.2">
      <c r="A137" s="323"/>
      <c r="B137" s="287"/>
      <c r="C137" s="289"/>
      <c r="D137" s="99"/>
      <c r="E137" s="100"/>
      <c r="F137" s="99"/>
      <c r="G137" s="185"/>
      <c r="H137" s="101"/>
      <c r="I137" s="101"/>
      <c r="J137" s="101"/>
      <c r="K137" s="101"/>
      <c r="L137" s="167"/>
      <c r="M137" s="297"/>
      <c r="N137" s="102"/>
      <c r="O137" s="101"/>
      <c r="P137" s="101"/>
      <c r="Q137" s="293"/>
      <c r="R137" s="296"/>
    </row>
  </sheetData>
  <mergeCells count="128">
    <mergeCell ref="M38:M39"/>
    <mergeCell ref="J2:R2"/>
    <mergeCell ref="J3:R3"/>
    <mergeCell ref="A5:A7"/>
    <mergeCell ref="B5:B7"/>
    <mergeCell ref="C5:C7"/>
    <mergeCell ref="D5:M5"/>
    <mergeCell ref="N5:R5"/>
    <mergeCell ref="D6:E7"/>
    <mergeCell ref="F6:G7"/>
    <mergeCell ref="H6:K6"/>
    <mergeCell ref="L6:M7"/>
    <mergeCell ref="N6:P6"/>
    <mergeCell ref="Q6:R6"/>
    <mergeCell ref="A8:A63"/>
    <mergeCell ref="B8:B63"/>
    <mergeCell ref="C8:C9"/>
    <mergeCell ref="M8:M9"/>
    <mergeCell ref="Q8:Q9"/>
    <mergeCell ref="R8:R9"/>
    <mergeCell ref="C10:C19"/>
    <mergeCell ref="C20:C29"/>
    <mergeCell ref="M20:M21"/>
    <mergeCell ref="Q20:Q29"/>
    <mergeCell ref="R20:R29"/>
    <mergeCell ref="M22:M23"/>
    <mergeCell ref="M24:M25"/>
    <mergeCell ref="M26:M27"/>
    <mergeCell ref="M28:M29"/>
    <mergeCell ref="M10:M11"/>
    <mergeCell ref="Q10:Q19"/>
    <mergeCell ref="R10:R19"/>
    <mergeCell ref="M12:M13"/>
    <mergeCell ref="M14:M15"/>
    <mergeCell ref="M16:M17"/>
    <mergeCell ref="M18:M19"/>
    <mergeCell ref="C30:C41"/>
    <mergeCell ref="M30:M31"/>
    <mergeCell ref="Q30:Q41"/>
    <mergeCell ref="R30:R41"/>
    <mergeCell ref="M32:M33"/>
    <mergeCell ref="M34:M35"/>
    <mergeCell ref="M36:M37"/>
    <mergeCell ref="M40:M41"/>
    <mergeCell ref="C56:C63"/>
    <mergeCell ref="M56:M57"/>
    <mergeCell ref="Q56:Q63"/>
    <mergeCell ref="R56:R63"/>
    <mergeCell ref="M58:M59"/>
    <mergeCell ref="M60:M61"/>
    <mergeCell ref="M62:M63"/>
    <mergeCell ref="C42:C55"/>
    <mergeCell ref="M42:M43"/>
    <mergeCell ref="Q42:Q55"/>
    <mergeCell ref="R42:R55"/>
    <mergeCell ref="M44:M45"/>
    <mergeCell ref="M46:M47"/>
    <mergeCell ref="M48:M49"/>
    <mergeCell ref="M50:M51"/>
    <mergeCell ref="M52:M53"/>
    <mergeCell ref="M54:M55"/>
    <mergeCell ref="J72:R72"/>
    <mergeCell ref="J73:R73"/>
    <mergeCell ref="A75:A77"/>
    <mergeCell ref="B75:B77"/>
    <mergeCell ref="C75:C77"/>
    <mergeCell ref="D75:M75"/>
    <mergeCell ref="N75:R75"/>
    <mergeCell ref="D76:E77"/>
    <mergeCell ref="F76:G77"/>
    <mergeCell ref="H76:K76"/>
    <mergeCell ref="C88:C103"/>
    <mergeCell ref="M88:M89"/>
    <mergeCell ref="Q88:Q103"/>
    <mergeCell ref="L76:M77"/>
    <mergeCell ref="N76:P76"/>
    <mergeCell ref="Q76:R76"/>
    <mergeCell ref="A78:A137"/>
    <mergeCell ref="B78:B129"/>
    <mergeCell ref="C78:C87"/>
    <mergeCell ref="M78:M79"/>
    <mergeCell ref="Q78:Q87"/>
    <mergeCell ref="R78:R87"/>
    <mergeCell ref="M80:M81"/>
    <mergeCell ref="R88:R103"/>
    <mergeCell ref="M90:M91"/>
    <mergeCell ref="M92:M93"/>
    <mergeCell ref="M94:M95"/>
    <mergeCell ref="M96:M97"/>
    <mergeCell ref="M98:M99"/>
    <mergeCell ref="M100:M101"/>
    <mergeCell ref="M102:M103"/>
    <mergeCell ref="M82:M83"/>
    <mergeCell ref="M84:M85"/>
    <mergeCell ref="M86:M87"/>
    <mergeCell ref="C104:C115"/>
    <mergeCell ref="M104:M105"/>
    <mergeCell ref="Q104:Q115"/>
    <mergeCell ref="R104:R115"/>
    <mergeCell ref="M106:M107"/>
    <mergeCell ref="M108:M109"/>
    <mergeCell ref="M110:M111"/>
    <mergeCell ref="M112:M113"/>
    <mergeCell ref="M114:M115"/>
    <mergeCell ref="C116:C129"/>
    <mergeCell ref="M116:M117"/>
    <mergeCell ref="Q116:Q129"/>
    <mergeCell ref="R116:R129"/>
    <mergeCell ref="M118:M119"/>
    <mergeCell ref="M120:M121"/>
    <mergeCell ref="M122:M123"/>
    <mergeCell ref="M124:M125"/>
    <mergeCell ref="M126:M127"/>
    <mergeCell ref="M128:M129"/>
    <mergeCell ref="B134:B137"/>
    <mergeCell ref="C134:C137"/>
    <mergeCell ref="M134:M135"/>
    <mergeCell ref="Q134:Q137"/>
    <mergeCell ref="R134:R137"/>
    <mergeCell ref="M136:M137"/>
    <mergeCell ref="B130:B133"/>
    <mergeCell ref="C130:C133"/>
    <mergeCell ref="G130:G131"/>
    <mergeCell ref="M130:M131"/>
    <mergeCell ref="Q130:Q133"/>
    <mergeCell ref="R130:R133"/>
    <mergeCell ref="G132:G133"/>
    <mergeCell ref="M132:M133"/>
  </mergeCells>
  <phoneticPr fontId="20"/>
  <dataValidations count="1">
    <dataValidation type="list" allowBlank="1" showInputMessage="1" showErrorMessage="1" sqref="D8 L12 I8 L8 N8 N20:O20 I10 L10 N10:O10 D10 H14:I14 P12 N14 D20 L102 D30 P132 D42 L132 D56 F42:F49 N62:P62 N60:P60 N58:P58 N54:P54 P52 N50:P50 N48:P48 N44:P44 N40:P40 N36:P36 N34:P34 N28:P28 N26:P26 N24:P24 P18 N16:P16 P14 P82 N126 N122 N120 N118 N86 P86 P84 P80 N46:O46 N32:O32 N22:O22 I62 I60 I58 I54 I52 I50 I48 I46 I44 I40:L40 I36:L36 I34:L34 I32:L32 I28:L28 I26:L26 I24:L24 I22 H18:I18 H16:I16 H12:I12 N106:P106 L134 I128 I126 I124 I122 I120 I118 P130 H134:I134 H132:I132 I116 H88 H94:I94 N92:O92 I86 I84 I82 I80 L78 P78 I78 L98 D78 N52 N18 N12 N30:O30 N56:O56 I20 I30:L30 I42 N42:P42 I56 F8:F15 F17 F26 F20:F24 N132 F30:F34 L20 L62 L60 L58 L54 L52 L50 L48 L46 L44 L22 L18 L16 L14 L42 L56 N78 N80 L80 N88:P88 I104 D88 L88 L96 L100 F56:F60 L82 L84 L86 N82 N84 N90:P90 N94:P94 N96:P96 N98:P98 N100:P100 N102:P102 N108:P108 N110:P110 N112:P112 N114:P114 I114 P118 P120 P122 P124 N124 P128 P116 N116 N130 N136 L108 L106 L104 L120 L118 L116 L110 L114 L112 L128 L126 L124 L122 L136 L130 H136:I136 N104:P104 I106 I108 I110 I112 H92:I92 H90 H96 H98 H100 H102 F90 F92 F94 F96 F98 F104:F110 F122 F132 D104 D116 D130 D134 F130 F78:F85 F88 N134 L92 L90 L94 F116:F120 N38:P38 I38:L38 H130:I130" xr:uid="{00000000-0002-0000-0500-000000000000}">
      <formula1>"□,■"</formula1>
    </dataValidation>
  </dataValidations>
  <pageMargins left="0.61" right="0.24" top="0.59" bottom="0.28999999999999998" header="0.3" footer="0.16"/>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R125"/>
  <sheetViews>
    <sheetView zoomScaleNormal="100" workbookViewId="0">
      <selection activeCell="M80" sqref="M80:M81"/>
    </sheetView>
  </sheetViews>
  <sheetFormatPr defaultColWidth="9" defaultRowHeight="11.25" x14ac:dyDescent="0.15"/>
  <cols>
    <col min="1" max="1" width="3.125" style="76" customWidth="1"/>
    <col min="2" max="2" width="14.125" style="76" customWidth="1"/>
    <col min="3" max="3" width="8.375" style="76" customWidth="1"/>
    <col min="4" max="4" width="2.625" style="76" customWidth="1"/>
    <col min="5" max="5" width="3" style="76" customWidth="1"/>
    <col min="6" max="6" width="2.625" style="77" customWidth="1"/>
    <col min="7" max="7" width="8.375" style="76" customWidth="1"/>
    <col min="8" max="11" width="2.625" style="76" customWidth="1"/>
    <col min="12" max="12" width="2.125" style="76" customWidth="1"/>
    <col min="13" max="13" width="12.125" style="78" customWidth="1"/>
    <col min="14" max="16" width="2.625" style="77" customWidth="1"/>
    <col min="17" max="18" width="10.625" style="77" customWidth="1"/>
    <col min="19" max="19" width="9" style="76" customWidth="1"/>
    <col min="20" max="16384" width="9" style="76"/>
  </cols>
  <sheetData>
    <row r="1" spans="1:18" s="69" customFormat="1" ht="21" customHeight="1" x14ac:dyDescent="0.15">
      <c r="A1" s="72" t="s">
        <v>1018</v>
      </c>
      <c r="B1" s="72"/>
      <c r="C1" s="72"/>
      <c r="D1" s="72"/>
      <c r="E1" s="72"/>
      <c r="F1" s="73"/>
      <c r="G1" s="72"/>
      <c r="H1" s="72"/>
      <c r="I1" s="72"/>
      <c r="J1" s="72"/>
      <c r="K1" s="72"/>
      <c r="L1" s="72"/>
      <c r="M1" s="74"/>
      <c r="N1" s="70"/>
      <c r="O1" s="70"/>
      <c r="P1" s="70"/>
      <c r="Q1" s="70"/>
      <c r="R1" s="75" t="s">
        <v>698</v>
      </c>
    </row>
    <row r="2" spans="1:18" s="69" customFormat="1" ht="15" customHeight="1" x14ac:dyDescent="0.15">
      <c r="A2" s="72"/>
      <c r="B2" s="72"/>
      <c r="C2" s="72"/>
      <c r="D2" s="72"/>
      <c r="E2" s="72"/>
      <c r="F2" s="73"/>
      <c r="G2" s="72"/>
      <c r="H2" s="72"/>
      <c r="I2" s="72"/>
      <c r="J2" s="325" t="s">
        <v>607</v>
      </c>
      <c r="K2" s="325"/>
      <c r="L2" s="325"/>
      <c r="M2" s="325"/>
      <c r="N2" s="325"/>
      <c r="O2" s="325"/>
      <c r="P2" s="325"/>
      <c r="Q2" s="325"/>
      <c r="R2" s="325"/>
    </row>
    <row r="3" spans="1:18" s="69" customFormat="1" ht="15" customHeight="1" x14ac:dyDescent="0.15">
      <c r="A3" s="72"/>
      <c r="B3" s="72" t="s">
        <v>854</v>
      </c>
      <c r="C3" s="72"/>
      <c r="D3" s="72"/>
      <c r="E3" s="72"/>
      <c r="F3" s="73"/>
      <c r="G3" s="72"/>
      <c r="H3" s="72"/>
      <c r="I3" s="72"/>
      <c r="J3" s="326" t="s">
        <v>608</v>
      </c>
      <c r="K3" s="326"/>
      <c r="L3" s="326"/>
      <c r="M3" s="326"/>
      <c r="N3" s="326"/>
      <c r="O3" s="326"/>
      <c r="P3" s="326"/>
      <c r="Q3" s="326"/>
      <c r="R3" s="326"/>
    </row>
    <row r="5" spans="1:18" s="79" customFormat="1" ht="13.5" customHeight="1" x14ac:dyDescent="0.15">
      <c r="A5" s="327"/>
      <c r="B5" s="330" t="s">
        <v>609</v>
      </c>
      <c r="C5" s="330" t="s">
        <v>610</v>
      </c>
      <c r="D5" s="330" t="s">
        <v>611</v>
      </c>
      <c r="E5" s="330"/>
      <c r="F5" s="330"/>
      <c r="G5" s="330"/>
      <c r="H5" s="330"/>
      <c r="I5" s="330"/>
      <c r="J5" s="330"/>
      <c r="K5" s="330"/>
      <c r="L5" s="330"/>
      <c r="M5" s="332"/>
      <c r="N5" s="333" t="s">
        <v>1110</v>
      </c>
      <c r="O5" s="333"/>
      <c r="P5" s="333"/>
      <c r="Q5" s="333"/>
      <c r="R5" s="334"/>
    </row>
    <row r="6" spans="1:18" s="79" customFormat="1" ht="13.5" customHeight="1" x14ac:dyDescent="0.15">
      <c r="A6" s="328"/>
      <c r="B6" s="320"/>
      <c r="C6" s="320"/>
      <c r="D6" s="335" t="s">
        <v>612</v>
      </c>
      <c r="E6" s="336"/>
      <c r="F6" s="315" t="s">
        <v>613</v>
      </c>
      <c r="G6" s="339"/>
      <c r="H6" s="320" t="s">
        <v>614</v>
      </c>
      <c r="I6" s="320"/>
      <c r="J6" s="320"/>
      <c r="K6" s="320"/>
      <c r="L6" s="315" t="s">
        <v>615</v>
      </c>
      <c r="M6" s="316"/>
      <c r="N6" s="319" t="s">
        <v>616</v>
      </c>
      <c r="O6" s="320"/>
      <c r="P6" s="320"/>
      <c r="Q6" s="320" t="s">
        <v>617</v>
      </c>
      <c r="R6" s="321"/>
    </row>
    <row r="7" spans="1:18" s="79" customFormat="1" ht="13.5" customHeight="1" x14ac:dyDescent="0.15">
      <c r="A7" s="329"/>
      <c r="B7" s="331"/>
      <c r="C7" s="331"/>
      <c r="D7" s="337"/>
      <c r="E7" s="338"/>
      <c r="F7" s="317"/>
      <c r="G7" s="340"/>
      <c r="H7" s="80">
        <v>1</v>
      </c>
      <c r="I7" s="80">
        <v>2</v>
      </c>
      <c r="J7" s="80">
        <v>3</v>
      </c>
      <c r="K7" s="80">
        <v>4</v>
      </c>
      <c r="L7" s="317"/>
      <c r="M7" s="318"/>
      <c r="N7" s="81" t="s">
        <v>618</v>
      </c>
      <c r="O7" s="80" t="s">
        <v>619</v>
      </c>
      <c r="P7" s="80" t="s">
        <v>620</v>
      </c>
      <c r="Q7" s="80" t="s">
        <v>621</v>
      </c>
      <c r="R7" s="82" t="s">
        <v>622</v>
      </c>
    </row>
    <row r="8" spans="1:18" s="77" customFormat="1" ht="12" customHeight="1" x14ac:dyDescent="0.15">
      <c r="A8" s="322" t="s">
        <v>699</v>
      </c>
      <c r="B8" s="286" t="s">
        <v>700</v>
      </c>
      <c r="C8" s="342" t="s">
        <v>701</v>
      </c>
      <c r="D8" s="83" t="s">
        <v>625</v>
      </c>
      <c r="E8" s="84" t="s">
        <v>1061</v>
      </c>
      <c r="F8" s="91" t="s">
        <v>625</v>
      </c>
      <c r="G8" s="178" t="s">
        <v>867</v>
      </c>
      <c r="H8" s="85"/>
      <c r="I8" s="85" t="s">
        <v>625</v>
      </c>
      <c r="J8" s="85"/>
      <c r="K8" s="85"/>
      <c r="L8" s="162" t="s">
        <v>625</v>
      </c>
      <c r="M8" s="324" t="s">
        <v>701</v>
      </c>
      <c r="N8" s="86" t="s">
        <v>625</v>
      </c>
      <c r="O8" s="85"/>
      <c r="P8" s="85"/>
      <c r="Q8" s="292" t="s">
        <v>627</v>
      </c>
      <c r="R8" s="295" t="s">
        <v>627</v>
      </c>
    </row>
    <row r="9" spans="1:18" s="77" customFormat="1" ht="12" customHeight="1" x14ac:dyDescent="0.15">
      <c r="A9" s="322"/>
      <c r="B9" s="286"/>
      <c r="C9" s="305"/>
      <c r="D9" s="87"/>
      <c r="E9" s="88"/>
      <c r="F9" s="98" t="s">
        <v>625</v>
      </c>
      <c r="G9" s="179" t="s">
        <v>943</v>
      </c>
      <c r="H9" s="89"/>
      <c r="I9" s="89"/>
      <c r="J9" s="89"/>
      <c r="K9" s="89"/>
      <c r="L9" s="165"/>
      <c r="M9" s="343"/>
      <c r="N9" s="90"/>
      <c r="O9" s="89"/>
      <c r="P9" s="89"/>
      <c r="Q9" s="305"/>
      <c r="R9" s="306"/>
    </row>
    <row r="10" spans="1:18" ht="12" customHeight="1" x14ac:dyDescent="0.15">
      <c r="A10" s="322"/>
      <c r="B10" s="286"/>
      <c r="C10" s="285" t="s">
        <v>702</v>
      </c>
      <c r="D10" s="91" t="s">
        <v>625</v>
      </c>
      <c r="E10" s="92" t="s">
        <v>1061</v>
      </c>
      <c r="F10" s="91" t="s">
        <v>625</v>
      </c>
      <c r="G10" s="180" t="s">
        <v>867</v>
      </c>
      <c r="H10" s="93"/>
      <c r="I10" s="93" t="s">
        <v>625</v>
      </c>
      <c r="J10" s="93"/>
      <c r="K10" s="93"/>
      <c r="L10" s="166" t="s">
        <v>625</v>
      </c>
      <c r="M10" s="341" t="s">
        <v>1044</v>
      </c>
      <c r="N10" s="94" t="s">
        <v>625</v>
      </c>
      <c r="O10" s="93" t="s">
        <v>625</v>
      </c>
      <c r="P10" s="93"/>
      <c r="Q10" s="291" t="s">
        <v>627</v>
      </c>
      <c r="R10" s="294" t="s">
        <v>627</v>
      </c>
    </row>
    <row r="11" spans="1:18" ht="12" customHeight="1" x14ac:dyDescent="0.15">
      <c r="A11" s="322"/>
      <c r="B11" s="286"/>
      <c r="C11" s="286"/>
      <c r="D11" s="95"/>
      <c r="E11" s="84"/>
      <c r="F11" s="98" t="s">
        <v>625</v>
      </c>
      <c r="G11" s="181" t="s">
        <v>949</v>
      </c>
      <c r="H11" s="96"/>
      <c r="I11" s="96"/>
      <c r="J11" s="96"/>
      <c r="K11" s="96"/>
      <c r="L11" s="163"/>
      <c r="M11" s="324"/>
      <c r="N11" s="97"/>
      <c r="O11" s="96"/>
      <c r="P11" s="96"/>
      <c r="Q11" s="292"/>
      <c r="R11" s="295"/>
    </row>
    <row r="12" spans="1:18" ht="12" customHeight="1" x14ac:dyDescent="0.15">
      <c r="A12" s="322"/>
      <c r="B12" s="286"/>
      <c r="C12" s="286"/>
      <c r="D12" s="95"/>
      <c r="E12" s="84"/>
      <c r="F12" s="98" t="s">
        <v>625</v>
      </c>
      <c r="G12" s="181" t="s">
        <v>661</v>
      </c>
      <c r="H12" s="98" t="s">
        <v>625</v>
      </c>
      <c r="I12" s="98" t="s">
        <v>625</v>
      </c>
      <c r="J12" s="96"/>
      <c r="K12" s="96"/>
      <c r="L12" s="161" t="s">
        <v>625</v>
      </c>
      <c r="M12" s="290" t="s">
        <v>1045</v>
      </c>
      <c r="N12" s="97" t="s">
        <v>625</v>
      </c>
      <c r="O12" s="96"/>
      <c r="P12" s="98" t="s">
        <v>625</v>
      </c>
      <c r="Q12" s="292"/>
      <c r="R12" s="295"/>
    </row>
    <row r="13" spans="1:18" ht="12" customHeight="1" x14ac:dyDescent="0.15">
      <c r="A13" s="322"/>
      <c r="B13" s="286"/>
      <c r="C13" s="286"/>
      <c r="D13" s="95"/>
      <c r="E13" s="84"/>
      <c r="F13" s="98" t="s">
        <v>625</v>
      </c>
      <c r="G13" s="181" t="s">
        <v>945</v>
      </c>
      <c r="H13" s="96"/>
      <c r="I13" s="96"/>
      <c r="J13" s="96"/>
      <c r="K13" s="96"/>
      <c r="L13" s="163"/>
      <c r="M13" s="290"/>
      <c r="N13" s="97"/>
      <c r="O13" s="96"/>
      <c r="P13" s="96"/>
      <c r="Q13" s="292"/>
      <c r="R13" s="295"/>
    </row>
    <row r="14" spans="1:18" ht="12" customHeight="1" x14ac:dyDescent="0.15">
      <c r="A14" s="322"/>
      <c r="B14" s="286"/>
      <c r="C14" s="286"/>
      <c r="D14" s="95"/>
      <c r="E14" s="84"/>
      <c r="F14" s="98" t="s">
        <v>625</v>
      </c>
      <c r="G14" s="181" t="s">
        <v>946</v>
      </c>
      <c r="H14" s="98" t="s">
        <v>625</v>
      </c>
      <c r="I14" s="98" t="s">
        <v>625</v>
      </c>
      <c r="J14" s="96"/>
      <c r="K14" s="96"/>
      <c r="L14" s="161" t="s">
        <v>625</v>
      </c>
      <c r="M14" s="290" t="s">
        <v>705</v>
      </c>
      <c r="N14" s="97" t="s">
        <v>625</v>
      </c>
      <c r="O14" s="96"/>
      <c r="P14" s="98" t="s">
        <v>625</v>
      </c>
      <c r="Q14" s="292"/>
      <c r="R14" s="295"/>
    </row>
    <row r="15" spans="1:18" ht="12" customHeight="1" x14ac:dyDescent="0.15">
      <c r="A15" s="322"/>
      <c r="B15" s="286"/>
      <c r="C15" s="286"/>
      <c r="D15" s="95"/>
      <c r="E15" s="84"/>
      <c r="F15" s="98" t="s">
        <v>625</v>
      </c>
      <c r="G15" s="182" t="s">
        <v>947</v>
      </c>
      <c r="H15" s="96"/>
      <c r="I15" s="96"/>
      <c r="J15" s="96"/>
      <c r="K15" s="96"/>
      <c r="L15" s="163"/>
      <c r="M15" s="290"/>
      <c r="N15" s="97"/>
      <c r="O15" s="96"/>
      <c r="P15" s="96"/>
      <c r="Q15" s="292"/>
      <c r="R15" s="295"/>
    </row>
    <row r="16" spans="1:18" ht="12" customHeight="1" x14ac:dyDescent="0.15">
      <c r="A16" s="322"/>
      <c r="B16" s="286"/>
      <c r="C16" s="286"/>
      <c r="D16" s="95"/>
      <c r="E16" s="84"/>
      <c r="F16" s="95"/>
      <c r="G16" s="182" t="s">
        <v>948</v>
      </c>
      <c r="H16" s="98" t="s">
        <v>625</v>
      </c>
      <c r="I16" s="98" t="s">
        <v>625</v>
      </c>
      <c r="J16" s="96"/>
      <c r="K16" s="96"/>
      <c r="L16" s="161" t="s">
        <v>625</v>
      </c>
      <c r="M16" s="290" t="s">
        <v>706</v>
      </c>
      <c r="N16" s="97" t="s">
        <v>625</v>
      </c>
      <c r="O16" s="98" t="s">
        <v>625</v>
      </c>
      <c r="P16" s="98" t="s">
        <v>625</v>
      </c>
      <c r="Q16" s="292"/>
      <c r="R16" s="295"/>
    </row>
    <row r="17" spans="1:18" ht="12" customHeight="1" x14ac:dyDescent="0.15">
      <c r="A17" s="322"/>
      <c r="B17" s="286"/>
      <c r="C17" s="286"/>
      <c r="D17" s="95"/>
      <c r="E17" s="84"/>
      <c r="F17" s="98" t="s">
        <v>625</v>
      </c>
      <c r="G17" s="183"/>
      <c r="H17" s="96"/>
      <c r="I17" s="96"/>
      <c r="J17" s="96"/>
      <c r="K17" s="96"/>
      <c r="L17" s="163"/>
      <c r="M17" s="290"/>
      <c r="N17" s="97"/>
      <c r="O17" s="96"/>
      <c r="P17" s="96"/>
      <c r="Q17" s="292"/>
      <c r="R17" s="295"/>
    </row>
    <row r="18" spans="1:18" ht="12" customHeight="1" x14ac:dyDescent="0.15">
      <c r="A18" s="322"/>
      <c r="B18" s="286"/>
      <c r="C18" s="286"/>
      <c r="D18" s="95"/>
      <c r="E18" s="84"/>
      <c r="F18" s="95"/>
      <c r="G18" s="183"/>
      <c r="H18" s="98" t="s">
        <v>625</v>
      </c>
      <c r="I18" s="98" t="s">
        <v>625</v>
      </c>
      <c r="J18" s="96"/>
      <c r="K18" s="96"/>
      <c r="L18" s="161" t="s">
        <v>625</v>
      </c>
      <c r="M18" s="290" t="s">
        <v>707</v>
      </c>
      <c r="N18" s="97" t="s">
        <v>625</v>
      </c>
      <c r="O18" s="96"/>
      <c r="P18" s="98" t="s">
        <v>625</v>
      </c>
      <c r="Q18" s="292"/>
      <c r="R18" s="295"/>
    </row>
    <row r="19" spans="1:18" ht="12" customHeight="1" x14ac:dyDescent="0.15">
      <c r="A19" s="322"/>
      <c r="B19" s="286"/>
      <c r="C19" s="286"/>
      <c r="D19" s="95"/>
      <c r="E19" s="84"/>
      <c r="F19" s="95"/>
      <c r="G19" s="183"/>
      <c r="H19" s="98"/>
      <c r="I19" s="98"/>
      <c r="J19" s="96"/>
      <c r="K19" s="96"/>
      <c r="L19" s="161"/>
      <c r="M19" s="290"/>
      <c r="N19" s="97"/>
      <c r="O19" s="96"/>
      <c r="P19" s="98"/>
      <c r="Q19" s="292"/>
      <c r="R19" s="295"/>
    </row>
    <row r="20" spans="1:18" ht="12" customHeight="1" x14ac:dyDescent="0.15">
      <c r="A20" s="322"/>
      <c r="B20" s="286"/>
      <c r="C20" s="298"/>
      <c r="D20" s="87"/>
      <c r="E20" s="88"/>
      <c r="F20" s="87"/>
      <c r="G20" s="184"/>
      <c r="H20" s="89"/>
      <c r="I20" s="89"/>
      <c r="J20" s="89"/>
      <c r="K20" s="89"/>
      <c r="L20" s="165"/>
      <c r="M20" s="308"/>
      <c r="N20" s="90"/>
      <c r="O20" s="89"/>
      <c r="P20" s="89"/>
      <c r="Q20" s="305"/>
      <c r="R20" s="306"/>
    </row>
    <row r="21" spans="1:18" ht="12" customHeight="1" x14ac:dyDescent="0.15">
      <c r="A21" s="322"/>
      <c r="B21" s="286"/>
      <c r="C21" s="344" t="s">
        <v>708</v>
      </c>
      <c r="D21" s="91" t="s">
        <v>625</v>
      </c>
      <c r="E21" s="84" t="s">
        <v>1061</v>
      </c>
      <c r="F21" s="91" t="s">
        <v>625</v>
      </c>
      <c r="G21" s="181" t="s">
        <v>661</v>
      </c>
      <c r="H21" s="93"/>
      <c r="I21" s="93" t="s">
        <v>625</v>
      </c>
      <c r="J21" s="93"/>
      <c r="K21" s="93"/>
      <c r="L21" s="166" t="s">
        <v>625</v>
      </c>
      <c r="M21" s="304" t="s">
        <v>1046</v>
      </c>
      <c r="N21" s="94" t="s">
        <v>625</v>
      </c>
      <c r="O21" s="93" t="s">
        <v>625</v>
      </c>
      <c r="P21" s="93" t="s">
        <v>625</v>
      </c>
      <c r="Q21" s="291" t="s">
        <v>627</v>
      </c>
      <c r="R21" s="294" t="s">
        <v>627</v>
      </c>
    </row>
    <row r="22" spans="1:18" ht="12" customHeight="1" x14ac:dyDescent="0.15">
      <c r="A22" s="322"/>
      <c r="B22" s="286"/>
      <c r="C22" s="313"/>
      <c r="D22" s="95"/>
      <c r="E22" s="84"/>
      <c r="F22" s="98" t="s">
        <v>625</v>
      </c>
      <c r="G22" s="181" t="s">
        <v>867</v>
      </c>
      <c r="H22" s="96"/>
      <c r="I22" s="96"/>
      <c r="J22" s="96"/>
      <c r="K22" s="96"/>
      <c r="L22" s="163"/>
      <c r="M22" s="290"/>
      <c r="N22" s="97"/>
      <c r="O22" s="96"/>
      <c r="P22" s="96"/>
      <c r="Q22" s="292"/>
      <c r="R22" s="295"/>
    </row>
    <row r="23" spans="1:18" ht="12" customHeight="1" x14ac:dyDescent="0.15">
      <c r="A23" s="322"/>
      <c r="B23" s="286"/>
      <c r="C23" s="313"/>
      <c r="D23" s="95"/>
      <c r="E23" s="84"/>
      <c r="F23" s="98" t="s">
        <v>625</v>
      </c>
      <c r="G23" s="181" t="s">
        <v>944</v>
      </c>
      <c r="H23" s="96"/>
      <c r="I23" s="98" t="s">
        <v>625</v>
      </c>
      <c r="J23" s="96"/>
      <c r="K23" s="96"/>
      <c r="L23" s="161" t="s">
        <v>625</v>
      </c>
      <c r="M23" s="290" t="s">
        <v>1047</v>
      </c>
      <c r="N23" s="97" t="s">
        <v>625</v>
      </c>
      <c r="O23" s="98" t="s">
        <v>625</v>
      </c>
      <c r="P23" s="98" t="s">
        <v>625</v>
      </c>
      <c r="Q23" s="292"/>
      <c r="R23" s="295"/>
    </row>
    <row r="24" spans="1:18" ht="12" customHeight="1" x14ac:dyDescent="0.15">
      <c r="A24" s="322"/>
      <c r="B24" s="286"/>
      <c r="C24" s="313"/>
      <c r="D24" s="95"/>
      <c r="E24" s="84"/>
      <c r="F24" s="98" t="s">
        <v>625</v>
      </c>
      <c r="G24" s="181" t="s">
        <v>950</v>
      </c>
      <c r="H24" s="96"/>
      <c r="I24" s="96"/>
      <c r="J24" s="96"/>
      <c r="K24" s="96"/>
      <c r="L24" s="163"/>
      <c r="M24" s="290"/>
      <c r="N24" s="97"/>
      <c r="O24" s="96"/>
      <c r="P24" s="96"/>
      <c r="Q24" s="292"/>
      <c r="R24" s="295"/>
    </row>
    <row r="25" spans="1:18" ht="12" customHeight="1" x14ac:dyDescent="0.15">
      <c r="A25" s="322"/>
      <c r="B25" s="286"/>
      <c r="C25" s="313"/>
      <c r="D25" s="95"/>
      <c r="E25" s="84"/>
      <c r="F25" s="98" t="s">
        <v>625</v>
      </c>
      <c r="G25" s="182" t="s">
        <v>947</v>
      </c>
      <c r="H25" s="96"/>
      <c r="I25" s="98" t="s">
        <v>625</v>
      </c>
      <c r="J25" s="98" t="s">
        <v>625</v>
      </c>
      <c r="K25" s="98" t="s">
        <v>625</v>
      </c>
      <c r="L25" s="161" t="s">
        <v>625</v>
      </c>
      <c r="M25" s="290" t="s">
        <v>1048</v>
      </c>
      <c r="N25" s="97" t="s">
        <v>625</v>
      </c>
      <c r="O25" s="98" t="s">
        <v>625</v>
      </c>
      <c r="P25" s="98" t="s">
        <v>625</v>
      </c>
      <c r="Q25" s="292"/>
      <c r="R25" s="295"/>
    </row>
    <row r="26" spans="1:18" ht="12" customHeight="1" x14ac:dyDescent="0.15">
      <c r="A26" s="322"/>
      <c r="B26" s="286"/>
      <c r="C26" s="313"/>
      <c r="D26" s="95"/>
      <c r="E26" s="84"/>
      <c r="F26" s="95"/>
      <c r="G26" s="182" t="s">
        <v>948</v>
      </c>
      <c r="H26" s="96"/>
      <c r="I26" s="96"/>
      <c r="J26" s="96"/>
      <c r="K26" s="96"/>
      <c r="L26" s="163"/>
      <c r="M26" s="290"/>
      <c r="N26" s="97"/>
      <c r="O26" s="96"/>
      <c r="P26" s="96"/>
      <c r="Q26" s="292"/>
      <c r="R26" s="295"/>
    </row>
    <row r="27" spans="1:18" ht="12" customHeight="1" x14ac:dyDescent="0.15">
      <c r="A27" s="322"/>
      <c r="B27" s="286"/>
      <c r="C27" s="313"/>
      <c r="D27" s="95"/>
      <c r="E27" s="84"/>
      <c r="F27" s="98" t="s">
        <v>625</v>
      </c>
      <c r="G27" s="183"/>
      <c r="H27" s="96"/>
      <c r="I27" s="98" t="s">
        <v>625</v>
      </c>
      <c r="J27" s="98" t="s">
        <v>625</v>
      </c>
      <c r="K27" s="98" t="s">
        <v>625</v>
      </c>
      <c r="L27" s="161" t="s">
        <v>625</v>
      </c>
      <c r="M27" s="290" t="s">
        <v>712</v>
      </c>
      <c r="N27" s="97" t="s">
        <v>625</v>
      </c>
      <c r="O27" s="98" t="s">
        <v>625</v>
      </c>
      <c r="P27" s="98" t="s">
        <v>625</v>
      </c>
      <c r="Q27" s="292"/>
      <c r="R27" s="295"/>
    </row>
    <row r="28" spans="1:18" ht="12" customHeight="1" x14ac:dyDescent="0.15">
      <c r="A28" s="322"/>
      <c r="B28" s="286"/>
      <c r="C28" s="313"/>
      <c r="D28" s="95"/>
      <c r="E28" s="84"/>
      <c r="F28" s="95"/>
      <c r="G28" s="183"/>
      <c r="H28" s="96"/>
      <c r="I28" s="96"/>
      <c r="J28" s="96"/>
      <c r="K28" s="96"/>
      <c r="L28" s="163"/>
      <c r="M28" s="290"/>
      <c r="N28" s="97"/>
      <c r="O28" s="96"/>
      <c r="P28" s="96"/>
      <c r="Q28" s="292"/>
      <c r="R28" s="295"/>
    </row>
    <row r="29" spans="1:18" ht="12" customHeight="1" x14ac:dyDescent="0.15">
      <c r="A29" s="322"/>
      <c r="B29" s="286"/>
      <c r="C29" s="313"/>
      <c r="D29" s="95"/>
      <c r="E29" s="84"/>
      <c r="F29" s="95"/>
      <c r="G29" s="183"/>
      <c r="H29" s="96"/>
      <c r="I29" s="98" t="s">
        <v>625</v>
      </c>
      <c r="J29" s="98" t="s">
        <v>625</v>
      </c>
      <c r="K29" s="98" t="s">
        <v>625</v>
      </c>
      <c r="L29" s="161" t="s">
        <v>625</v>
      </c>
      <c r="M29" s="290" t="s">
        <v>1049</v>
      </c>
      <c r="N29" s="97" t="s">
        <v>625</v>
      </c>
      <c r="O29" s="98" t="s">
        <v>625</v>
      </c>
      <c r="P29" s="98" t="s">
        <v>625</v>
      </c>
      <c r="Q29" s="292"/>
      <c r="R29" s="295"/>
    </row>
    <row r="30" spans="1:18" ht="12" customHeight="1" x14ac:dyDescent="0.15">
      <c r="A30" s="322"/>
      <c r="B30" s="286"/>
      <c r="C30" s="313"/>
      <c r="D30" s="95"/>
      <c r="E30" s="84"/>
      <c r="F30" s="95"/>
      <c r="G30" s="183"/>
      <c r="H30" s="96"/>
      <c r="I30" s="96"/>
      <c r="J30" s="96"/>
      <c r="K30" s="96"/>
      <c r="L30" s="163"/>
      <c r="M30" s="290"/>
      <c r="N30" s="97"/>
      <c r="O30" s="96"/>
      <c r="P30" s="96"/>
      <c r="Q30" s="292"/>
      <c r="R30" s="295"/>
    </row>
    <row r="31" spans="1:18" ht="12" customHeight="1" x14ac:dyDescent="0.15">
      <c r="A31" s="322"/>
      <c r="B31" s="286"/>
      <c r="C31" s="175"/>
      <c r="D31" s="87"/>
      <c r="E31" s="88"/>
      <c r="F31" s="87"/>
      <c r="G31" s="184"/>
      <c r="H31" s="89"/>
      <c r="I31" s="89"/>
      <c r="J31" s="89"/>
      <c r="K31" s="89"/>
      <c r="L31" s="165"/>
      <c r="M31" s="172"/>
      <c r="N31" s="90"/>
      <c r="O31" s="89"/>
      <c r="P31" s="89"/>
      <c r="Q31" s="305"/>
      <c r="R31" s="306"/>
    </row>
    <row r="32" spans="1:18" ht="12" customHeight="1" x14ac:dyDescent="0.15">
      <c r="A32" s="322"/>
      <c r="B32" s="286"/>
      <c r="C32" s="345" t="s">
        <v>714</v>
      </c>
      <c r="D32" s="95" t="s">
        <v>625</v>
      </c>
      <c r="E32" s="84" t="s">
        <v>1061</v>
      </c>
      <c r="F32" s="95" t="s">
        <v>625</v>
      </c>
      <c r="G32" s="178" t="s">
        <v>661</v>
      </c>
      <c r="H32" s="96"/>
      <c r="I32" s="96" t="s">
        <v>625</v>
      </c>
      <c r="J32" s="96" t="s">
        <v>625</v>
      </c>
      <c r="K32" s="96" t="s">
        <v>625</v>
      </c>
      <c r="L32" s="163" t="s">
        <v>625</v>
      </c>
      <c r="M32" s="290" t="s">
        <v>715</v>
      </c>
      <c r="N32" s="97" t="s">
        <v>625</v>
      </c>
      <c r="O32" s="96" t="s">
        <v>625</v>
      </c>
      <c r="P32" s="96" t="s">
        <v>625</v>
      </c>
      <c r="Q32" s="291" t="s">
        <v>627</v>
      </c>
      <c r="R32" s="294" t="s">
        <v>627</v>
      </c>
    </row>
    <row r="33" spans="1:18" ht="12" customHeight="1" x14ac:dyDescent="0.15">
      <c r="A33" s="322"/>
      <c r="B33" s="286"/>
      <c r="C33" s="313"/>
      <c r="D33" s="95"/>
      <c r="E33" s="84"/>
      <c r="F33" s="98" t="s">
        <v>625</v>
      </c>
      <c r="G33" s="178" t="s">
        <v>867</v>
      </c>
      <c r="H33" s="96"/>
      <c r="I33" s="96"/>
      <c r="J33" s="96"/>
      <c r="K33" s="96"/>
      <c r="L33" s="163"/>
      <c r="M33" s="290"/>
      <c r="N33" s="97"/>
      <c r="O33" s="96"/>
      <c r="P33" s="96"/>
      <c r="Q33" s="292"/>
      <c r="R33" s="295"/>
    </row>
    <row r="34" spans="1:18" ht="12" customHeight="1" x14ac:dyDescent="0.15">
      <c r="A34" s="322"/>
      <c r="B34" s="286"/>
      <c r="C34" s="313"/>
      <c r="D34" s="95"/>
      <c r="E34" s="84"/>
      <c r="F34" s="98" t="s">
        <v>625</v>
      </c>
      <c r="G34" s="178" t="s">
        <v>944</v>
      </c>
      <c r="H34" s="96"/>
      <c r="I34" s="98" t="s">
        <v>625</v>
      </c>
      <c r="J34" s="98" t="s">
        <v>625</v>
      </c>
      <c r="K34" s="98" t="s">
        <v>625</v>
      </c>
      <c r="L34" s="161" t="s">
        <v>625</v>
      </c>
      <c r="M34" s="290" t="s">
        <v>712</v>
      </c>
      <c r="N34" s="97" t="s">
        <v>625</v>
      </c>
      <c r="O34" s="98" t="s">
        <v>625</v>
      </c>
      <c r="P34" s="98" t="s">
        <v>625</v>
      </c>
      <c r="Q34" s="292"/>
      <c r="R34" s="295"/>
    </row>
    <row r="35" spans="1:18" ht="12" customHeight="1" x14ac:dyDescent="0.15">
      <c r="A35" s="322"/>
      <c r="B35" s="286"/>
      <c r="C35" s="313"/>
      <c r="D35" s="95"/>
      <c r="E35" s="84"/>
      <c r="F35" s="98" t="s">
        <v>625</v>
      </c>
      <c r="G35" s="178" t="s">
        <v>950</v>
      </c>
      <c r="H35" s="96"/>
      <c r="I35" s="96"/>
      <c r="J35" s="96"/>
      <c r="K35" s="96"/>
      <c r="L35" s="163"/>
      <c r="M35" s="290"/>
      <c r="N35" s="97"/>
      <c r="O35" s="96"/>
      <c r="P35" s="96"/>
      <c r="Q35" s="292"/>
      <c r="R35" s="295"/>
    </row>
    <row r="36" spans="1:18" ht="12" customHeight="1" x14ac:dyDescent="0.15">
      <c r="A36" s="322"/>
      <c r="B36" s="286"/>
      <c r="C36" s="313"/>
      <c r="D36" s="95"/>
      <c r="E36" s="84"/>
      <c r="F36" s="98" t="s">
        <v>625</v>
      </c>
      <c r="G36" s="182" t="s">
        <v>947</v>
      </c>
      <c r="H36" s="96"/>
      <c r="I36" s="98" t="s">
        <v>625</v>
      </c>
      <c r="J36" s="98" t="s">
        <v>625</v>
      </c>
      <c r="K36" s="98" t="s">
        <v>625</v>
      </c>
      <c r="L36" s="161" t="s">
        <v>625</v>
      </c>
      <c r="M36" s="290" t="s">
        <v>1050</v>
      </c>
      <c r="N36" s="97" t="s">
        <v>625</v>
      </c>
      <c r="O36" s="98" t="s">
        <v>625</v>
      </c>
      <c r="P36" s="98" t="s">
        <v>625</v>
      </c>
      <c r="Q36" s="292"/>
      <c r="R36" s="295"/>
    </row>
    <row r="37" spans="1:18" ht="12" customHeight="1" x14ac:dyDescent="0.15">
      <c r="A37" s="322"/>
      <c r="B37" s="286"/>
      <c r="C37" s="313"/>
      <c r="D37" s="95"/>
      <c r="E37" s="84"/>
      <c r="F37" s="95"/>
      <c r="G37" s="182" t="s">
        <v>948</v>
      </c>
      <c r="H37" s="96"/>
      <c r="I37" s="96"/>
      <c r="J37" s="96"/>
      <c r="K37" s="96"/>
      <c r="L37" s="163"/>
      <c r="M37" s="290"/>
      <c r="N37" s="97"/>
      <c r="O37" s="96"/>
      <c r="P37" s="96"/>
      <c r="Q37" s="292"/>
      <c r="R37" s="295"/>
    </row>
    <row r="38" spans="1:18" ht="12" customHeight="1" x14ac:dyDescent="0.15">
      <c r="A38" s="322"/>
      <c r="B38" s="286"/>
      <c r="C38" s="148"/>
      <c r="D38" s="95"/>
      <c r="E38" s="84"/>
      <c r="F38" s="95"/>
      <c r="G38" s="182"/>
      <c r="H38" s="96"/>
      <c r="I38" s="96"/>
      <c r="J38" s="96"/>
      <c r="K38" s="96"/>
      <c r="L38" s="163"/>
      <c r="M38" s="171"/>
      <c r="N38" s="97"/>
      <c r="O38" s="96"/>
      <c r="P38" s="96"/>
      <c r="Q38" s="305"/>
      <c r="R38" s="306"/>
    </row>
    <row r="39" spans="1:18" ht="12" customHeight="1" x14ac:dyDescent="0.15">
      <c r="A39" s="322"/>
      <c r="B39" s="286"/>
      <c r="C39" s="346" t="s">
        <v>718</v>
      </c>
      <c r="D39" s="91" t="s">
        <v>625</v>
      </c>
      <c r="E39" s="92" t="s">
        <v>1061</v>
      </c>
      <c r="F39" s="91" t="s">
        <v>625</v>
      </c>
      <c r="G39" s="216" t="s">
        <v>661</v>
      </c>
      <c r="H39" s="93"/>
      <c r="I39" s="93" t="s">
        <v>625</v>
      </c>
      <c r="J39" s="93"/>
      <c r="K39" s="93"/>
      <c r="L39" s="166" t="s">
        <v>625</v>
      </c>
      <c r="M39" s="304" t="s">
        <v>1051</v>
      </c>
      <c r="N39" s="94" t="s">
        <v>625</v>
      </c>
      <c r="O39" s="93" t="s">
        <v>625</v>
      </c>
      <c r="P39" s="93" t="s">
        <v>625</v>
      </c>
      <c r="Q39" s="291" t="s">
        <v>627</v>
      </c>
      <c r="R39" s="294" t="s">
        <v>627</v>
      </c>
    </row>
    <row r="40" spans="1:18" ht="12" customHeight="1" x14ac:dyDescent="0.15">
      <c r="A40" s="322"/>
      <c r="B40" s="286"/>
      <c r="C40" s="347"/>
      <c r="D40" s="95"/>
      <c r="E40" s="84"/>
      <c r="F40" s="98" t="s">
        <v>625</v>
      </c>
      <c r="G40" s="178" t="s">
        <v>867</v>
      </c>
      <c r="H40" s="96"/>
      <c r="I40" s="96"/>
      <c r="J40" s="96"/>
      <c r="K40" s="96"/>
      <c r="L40" s="163"/>
      <c r="M40" s="290"/>
      <c r="N40" s="97"/>
      <c r="O40" s="96"/>
      <c r="P40" s="96"/>
      <c r="Q40" s="292"/>
      <c r="R40" s="295"/>
    </row>
    <row r="41" spans="1:18" ht="12" customHeight="1" x14ac:dyDescent="0.15">
      <c r="A41" s="322"/>
      <c r="B41" s="286"/>
      <c r="C41" s="347"/>
      <c r="D41" s="95"/>
      <c r="E41" s="84"/>
      <c r="F41" s="98" t="s">
        <v>625</v>
      </c>
      <c r="G41" s="178" t="s">
        <v>944</v>
      </c>
      <c r="H41" s="96"/>
      <c r="I41" s="98" t="s">
        <v>625</v>
      </c>
      <c r="J41" s="96"/>
      <c r="K41" s="96"/>
      <c r="L41" s="161" t="s">
        <v>625</v>
      </c>
      <c r="M41" s="290" t="s">
        <v>1052</v>
      </c>
      <c r="N41" s="97" t="s">
        <v>625</v>
      </c>
      <c r="O41" s="98" t="s">
        <v>625</v>
      </c>
      <c r="P41" s="98" t="s">
        <v>625</v>
      </c>
      <c r="Q41" s="292"/>
      <c r="R41" s="295"/>
    </row>
    <row r="42" spans="1:18" ht="12" customHeight="1" x14ac:dyDescent="0.15">
      <c r="A42" s="322"/>
      <c r="B42" s="286"/>
      <c r="C42" s="347"/>
      <c r="D42" s="95"/>
      <c r="E42" s="84"/>
      <c r="F42" s="98" t="s">
        <v>625</v>
      </c>
      <c r="G42" s="178" t="s">
        <v>950</v>
      </c>
      <c r="H42" s="96"/>
      <c r="I42" s="96"/>
      <c r="J42" s="96"/>
      <c r="K42" s="96"/>
      <c r="L42" s="163"/>
      <c r="M42" s="290"/>
      <c r="N42" s="97"/>
      <c r="O42" s="96"/>
      <c r="P42" s="96"/>
      <c r="Q42" s="292"/>
      <c r="R42" s="295"/>
    </row>
    <row r="43" spans="1:18" ht="12" customHeight="1" x14ac:dyDescent="0.15">
      <c r="A43" s="322"/>
      <c r="B43" s="286"/>
      <c r="C43" s="347"/>
      <c r="D43" s="95"/>
      <c r="E43" s="84"/>
      <c r="F43" s="98" t="s">
        <v>625</v>
      </c>
      <c r="G43" s="182" t="s">
        <v>951</v>
      </c>
      <c r="H43" s="96"/>
      <c r="I43" s="98" t="s">
        <v>625</v>
      </c>
      <c r="J43" s="96"/>
      <c r="K43" s="96"/>
      <c r="L43" s="161" t="s">
        <v>625</v>
      </c>
      <c r="M43" s="290" t="s">
        <v>722</v>
      </c>
      <c r="N43" s="97" t="s">
        <v>625</v>
      </c>
      <c r="O43" s="98" t="s">
        <v>625</v>
      </c>
      <c r="P43" s="98" t="s">
        <v>625</v>
      </c>
      <c r="Q43" s="292"/>
      <c r="R43" s="295"/>
    </row>
    <row r="44" spans="1:18" ht="12" customHeight="1" x14ac:dyDescent="0.15">
      <c r="A44" s="322"/>
      <c r="B44" s="286"/>
      <c r="C44" s="347"/>
      <c r="D44" s="95"/>
      <c r="E44" s="84"/>
      <c r="F44" s="98" t="s">
        <v>625</v>
      </c>
      <c r="G44" s="182" t="s">
        <v>947</v>
      </c>
      <c r="H44" s="96"/>
      <c r="I44" s="96"/>
      <c r="J44" s="96"/>
      <c r="K44" s="96"/>
      <c r="L44" s="163"/>
      <c r="M44" s="290"/>
      <c r="N44" s="97"/>
      <c r="O44" s="96"/>
      <c r="P44" s="96"/>
      <c r="Q44" s="292"/>
      <c r="R44" s="295"/>
    </row>
    <row r="45" spans="1:18" ht="12" customHeight="1" x14ac:dyDescent="0.15">
      <c r="A45" s="322"/>
      <c r="B45" s="286"/>
      <c r="C45" s="347"/>
      <c r="D45" s="95"/>
      <c r="E45" s="84"/>
      <c r="F45" s="98"/>
      <c r="G45" s="182" t="s">
        <v>948</v>
      </c>
      <c r="H45" s="96"/>
      <c r="I45" s="98" t="s">
        <v>625</v>
      </c>
      <c r="J45" s="96"/>
      <c r="K45" s="96"/>
      <c r="L45" s="161" t="s">
        <v>625</v>
      </c>
      <c r="M45" s="290" t="s">
        <v>1053</v>
      </c>
      <c r="N45" s="97" t="s">
        <v>625</v>
      </c>
      <c r="O45" s="98" t="s">
        <v>625</v>
      </c>
      <c r="P45" s="98" t="s">
        <v>625</v>
      </c>
      <c r="Q45" s="292"/>
      <c r="R45" s="295"/>
    </row>
    <row r="46" spans="1:18" ht="12" customHeight="1" x14ac:dyDescent="0.15">
      <c r="A46" s="322"/>
      <c r="B46" s="286"/>
      <c r="C46" s="347"/>
      <c r="D46" s="95"/>
      <c r="E46" s="84"/>
      <c r="F46" s="98" t="s">
        <v>625</v>
      </c>
      <c r="G46" s="182"/>
      <c r="H46" s="96"/>
      <c r="I46" s="96"/>
      <c r="J46" s="96"/>
      <c r="K46" s="96"/>
      <c r="L46" s="163"/>
      <c r="M46" s="290"/>
      <c r="N46" s="97"/>
      <c r="O46" s="96"/>
      <c r="P46" s="96"/>
      <c r="Q46" s="292"/>
      <c r="R46" s="295"/>
    </row>
    <row r="47" spans="1:18" ht="12" customHeight="1" x14ac:dyDescent="0.15">
      <c r="A47" s="322"/>
      <c r="B47" s="286"/>
      <c r="C47" s="173"/>
      <c r="D47" s="87"/>
      <c r="E47" s="88"/>
      <c r="F47" s="104"/>
      <c r="G47" s="199"/>
      <c r="H47" s="89"/>
      <c r="I47" s="89"/>
      <c r="J47" s="89"/>
      <c r="K47" s="89"/>
      <c r="L47" s="165"/>
      <c r="M47" s="172"/>
      <c r="N47" s="90"/>
      <c r="O47" s="89"/>
      <c r="P47" s="89"/>
      <c r="Q47" s="305"/>
      <c r="R47" s="306"/>
    </row>
    <row r="48" spans="1:18" ht="12" customHeight="1" x14ac:dyDescent="0.15">
      <c r="A48" s="322"/>
      <c r="B48" s="286"/>
      <c r="C48" s="288" t="s">
        <v>725</v>
      </c>
      <c r="D48" s="95" t="s">
        <v>625</v>
      </c>
      <c r="E48" s="84" t="s">
        <v>1061</v>
      </c>
      <c r="F48" s="95" t="s">
        <v>625</v>
      </c>
      <c r="G48" s="178" t="s">
        <v>661</v>
      </c>
      <c r="H48" s="96"/>
      <c r="I48" s="96" t="s">
        <v>625</v>
      </c>
      <c r="J48" s="96"/>
      <c r="K48" s="96"/>
      <c r="L48" s="163" t="s">
        <v>625</v>
      </c>
      <c r="M48" s="290" t="s">
        <v>726</v>
      </c>
      <c r="N48" s="97" t="s">
        <v>625</v>
      </c>
      <c r="O48" s="96" t="s">
        <v>625</v>
      </c>
      <c r="P48" s="96"/>
      <c r="Q48" s="292" t="s">
        <v>627</v>
      </c>
      <c r="R48" s="295" t="s">
        <v>627</v>
      </c>
    </row>
    <row r="49" spans="1:18" ht="12" customHeight="1" x14ac:dyDescent="0.15">
      <c r="A49" s="322"/>
      <c r="B49" s="286"/>
      <c r="C49" s="288"/>
      <c r="D49" s="95"/>
      <c r="E49" s="84"/>
      <c r="F49" s="98" t="s">
        <v>625</v>
      </c>
      <c r="G49" s="178" t="s">
        <v>867</v>
      </c>
      <c r="H49" s="96"/>
      <c r="I49" s="96"/>
      <c r="J49" s="96"/>
      <c r="K49" s="96"/>
      <c r="L49" s="163"/>
      <c r="M49" s="290"/>
      <c r="N49" s="97"/>
      <c r="O49" s="96"/>
      <c r="P49" s="96"/>
      <c r="Q49" s="292"/>
      <c r="R49" s="295"/>
    </row>
    <row r="50" spans="1:18" ht="12" customHeight="1" x14ac:dyDescent="0.15">
      <c r="A50" s="322"/>
      <c r="B50" s="286"/>
      <c r="C50" s="288"/>
      <c r="D50" s="95"/>
      <c r="E50" s="84"/>
      <c r="F50" s="98" t="s">
        <v>625</v>
      </c>
      <c r="G50" s="178" t="s">
        <v>944</v>
      </c>
      <c r="H50" s="96"/>
      <c r="I50" s="98" t="s">
        <v>625</v>
      </c>
      <c r="J50" s="96"/>
      <c r="K50" s="96"/>
      <c r="L50" s="161" t="s">
        <v>625</v>
      </c>
      <c r="M50" s="290" t="s">
        <v>712</v>
      </c>
      <c r="N50" s="97" t="s">
        <v>625</v>
      </c>
      <c r="O50" s="98" t="s">
        <v>625</v>
      </c>
      <c r="P50" s="98" t="s">
        <v>625</v>
      </c>
      <c r="Q50" s="292"/>
      <c r="R50" s="295"/>
    </row>
    <row r="51" spans="1:18" ht="12" customHeight="1" x14ac:dyDescent="0.15">
      <c r="A51" s="322"/>
      <c r="B51" s="286"/>
      <c r="C51" s="288"/>
      <c r="D51" s="95"/>
      <c r="E51" s="84"/>
      <c r="F51" s="98" t="s">
        <v>625</v>
      </c>
      <c r="G51" s="178" t="s">
        <v>950</v>
      </c>
      <c r="H51" s="96"/>
      <c r="I51" s="96"/>
      <c r="J51" s="96"/>
      <c r="K51" s="96"/>
      <c r="L51" s="163"/>
      <c r="M51" s="290"/>
      <c r="N51" s="97"/>
      <c r="O51" s="96"/>
      <c r="P51" s="96"/>
      <c r="Q51" s="292"/>
      <c r="R51" s="295"/>
    </row>
    <row r="52" spans="1:18" ht="12" customHeight="1" x14ac:dyDescent="0.15">
      <c r="A52" s="322"/>
      <c r="B52" s="286"/>
      <c r="C52" s="288"/>
      <c r="D52" s="95"/>
      <c r="E52" s="84"/>
      <c r="F52" s="98" t="s">
        <v>625</v>
      </c>
      <c r="G52" s="183"/>
      <c r="H52" s="96"/>
      <c r="I52" s="98" t="s">
        <v>625</v>
      </c>
      <c r="J52" s="96"/>
      <c r="K52" s="96"/>
      <c r="L52" s="161" t="s">
        <v>625</v>
      </c>
      <c r="M52" s="290" t="s">
        <v>1054</v>
      </c>
      <c r="N52" s="97" t="s">
        <v>625</v>
      </c>
      <c r="O52" s="98" t="s">
        <v>625</v>
      </c>
      <c r="P52" s="98" t="s">
        <v>625</v>
      </c>
      <c r="Q52" s="292"/>
      <c r="R52" s="295"/>
    </row>
    <row r="53" spans="1:18" ht="12" customHeight="1" x14ac:dyDescent="0.15">
      <c r="A53" s="322"/>
      <c r="B53" s="286"/>
      <c r="C53" s="288"/>
      <c r="D53" s="95"/>
      <c r="E53" s="84"/>
      <c r="F53" s="95"/>
      <c r="G53" s="183"/>
      <c r="H53" s="96"/>
      <c r="I53" s="96"/>
      <c r="J53" s="96"/>
      <c r="K53" s="96"/>
      <c r="L53" s="163"/>
      <c r="M53" s="290"/>
      <c r="N53" s="97"/>
      <c r="O53" s="96"/>
      <c r="P53" s="96"/>
      <c r="Q53" s="292"/>
      <c r="R53" s="295"/>
    </row>
    <row r="54" spans="1:18" ht="12" customHeight="1" x14ac:dyDescent="0.15">
      <c r="A54" s="322"/>
      <c r="B54" s="286"/>
      <c r="C54" s="288"/>
      <c r="D54" s="95"/>
      <c r="E54" s="84"/>
      <c r="F54" s="95"/>
      <c r="G54" s="183"/>
      <c r="H54" s="96"/>
      <c r="I54" s="98" t="s">
        <v>625</v>
      </c>
      <c r="J54" s="96"/>
      <c r="K54" s="96"/>
      <c r="L54" s="161" t="s">
        <v>625</v>
      </c>
      <c r="M54" s="290" t="s">
        <v>1055</v>
      </c>
      <c r="N54" s="97" t="s">
        <v>625</v>
      </c>
      <c r="O54" s="98" t="s">
        <v>625</v>
      </c>
      <c r="P54" s="98" t="s">
        <v>625</v>
      </c>
      <c r="Q54" s="292"/>
      <c r="R54" s="295"/>
    </row>
    <row r="55" spans="1:18" ht="12" customHeight="1" x14ac:dyDescent="0.15">
      <c r="A55" s="322"/>
      <c r="B55" s="286"/>
      <c r="C55" s="288"/>
      <c r="D55" s="95"/>
      <c r="E55" s="84"/>
      <c r="F55" s="95"/>
      <c r="G55" s="183"/>
      <c r="H55" s="96"/>
      <c r="I55" s="96"/>
      <c r="J55" s="96"/>
      <c r="K55" s="96"/>
      <c r="L55" s="163"/>
      <c r="M55" s="290"/>
      <c r="N55" s="97"/>
      <c r="O55" s="96"/>
      <c r="P55" s="96"/>
      <c r="Q55" s="292"/>
      <c r="R55" s="295"/>
    </row>
    <row r="56" spans="1:18" ht="12" customHeight="1" x14ac:dyDescent="0.15">
      <c r="A56" s="322"/>
      <c r="B56" s="286"/>
      <c r="C56" s="288"/>
      <c r="D56" s="95"/>
      <c r="E56" s="84"/>
      <c r="F56" s="95"/>
      <c r="G56" s="183"/>
      <c r="H56" s="96"/>
      <c r="I56" s="98" t="s">
        <v>625</v>
      </c>
      <c r="J56" s="96"/>
      <c r="K56" s="96"/>
      <c r="L56" s="161" t="s">
        <v>625</v>
      </c>
      <c r="M56" s="290" t="s">
        <v>1053</v>
      </c>
      <c r="N56" s="97" t="s">
        <v>625</v>
      </c>
      <c r="O56" s="98" t="s">
        <v>625</v>
      </c>
      <c r="P56" s="98" t="s">
        <v>625</v>
      </c>
      <c r="Q56" s="292"/>
      <c r="R56" s="295"/>
    </row>
    <row r="57" spans="1:18" ht="12" customHeight="1" x14ac:dyDescent="0.15">
      <c r="A57" s="322"/>
      <c r="B57" s="286"/>
      <c r="C57" s="288"/>
      <c r="D57" s="95"/>
      <c r="E57" s="84"/>
      <c r="F57" s="95"/>
      <c r="G57" s="183"/>
      <c r="H57" s="96"/>
      <c r="I57" s="98"/>
      <c r="J57" s="96"/>
      <c r="K57" s="96"/>
      <c r="L57" s="161"/>
      <c r="M57" s="290"/>
      <c r="N57" s="97"/>
      <c r="O57" s="98"/>
      <c r="P57" s="98"/>
      <c r="Q57" s="292"/>
      <c r="R57" s="295"/>
    </row>
    <row r="58" spans="1:18" ht="12" customHeight="1" thickBot="1" x14ac:dyDescent="0.2">
      <c r="A58" s="323"/>
      <c r="B58" s="287"/>
      <c r="C58" s="289"/>
      <c r="D58" s="99"/>
      <c r="E58" s="100"/>
      <c r="F58" s="99"/>
      <c r="G58" s="185"/>
      <c r="H58" s="101"/>
      <c r="I58" s="101"/>
      <c r="J58" s="101"/>
      <c r="K58" s="101"/>
      <c r="L58" s="167"/>
      <c r="M58" s="297"/>
      <c r="N58" s="102"/>
      <c r="O58" s="101"/>
      <c r="P58" s="101"/>
      <c r="Q58" s="293"/>
      <c r="R58" s="296"/>
    </row>
    <row r="59" spans="1:18" x14ac:dyDescent="0.15">
      <c r="Q59" s="76"/>
      <c r="R59" s="76"/>
    </row>
    <row r="60" spans="1:18" x14ac:dyDescent="0.15">
      <c r="Q60" s="76"/>
      <c r="R60" s="76"/>
    </row>
    <row r="66" spans="1:18" s="69" customFormat="1" ht="21" customHeight="1" x14ac:dyDescent="0.15">
      <c r="A66" s="72" t="s">
        <v>1018</v>
      </c>
      <c r="B66" s="72"/>
      <c r="C66" s="72"/>
      <c r="D66" s="72"/>
      <c r="E66" s="72"/>
      <c r="F66" s="73"/>
      <c r="G66" s="72"/>
      <c r="H66" s="72"/>
      <c r="I66" s="72"/>
      <c r="J66" s="72"/>
      <c r="K66" s="72"/>
      <c r="L66" s="72"/>
      <c r="M66" s="74"/>
      <c r="N66" s="70"/>
      <c r="O66" s="70"/>
      <c r="P66" s="70"/>
      <c r="Q66" s="70"/>
      <c r="R66" s="75" t="s">
        <v>728</v>
      </c>
    </row>
    <row r="67" spans="1:18" s="69" customFormat="1" ht="15" customHeight="1" x14ac:dyDescent="0.15">
      <c r="A67" s="72"/>
      <c r="B67" s="72"/>
      <c r="C67" s="72"/>
      <c r="D67" s="72"/>
      <c r="E67" s="72"/>
      <c r="F67" s="73"/>
      <c r="G67" s="72"/>
      <c r="H67" s="72"/>
      <c r="I67" s="72"/>
      <c r="J67" s="325" t="s">
        <v>607</v>
      </c>
      <c r="K67" s="325"/>
      <c r="L67" s="325"/>
      <c r="M67" s="325"/>
      <c r="N67" s="325"/>
      <c r="O67" s="325"/>
      <c r="P67" s="325"/>
      <c r="Q67" s="325"/>
      <c r="R67" s="325"/>
    </row>
    <row r="68" spans="1:18" s="69" customFormat="1" ht="15" customHeight="1" x14ac:dyDescent="0.15">
      <c r="A68" s="72"/>
      <c r="B68" s="72"/>
      <c r="C68" s="72"/>
      <c r="D68" s="72"/>
      <c r="E68" s="72"/>
      <c r="F68" s="73"/>
      <c r="G68" s="72"/>
      <c r="H68" s="72"/>
      <c r="I68" s="72"/>
      <c r="J68" s="326" t="s">
        <v>608</v>
      </c>
      <c r="K68" s="326"/>
      <c r="L68" s="326"/>
      <c r="M68" s="326"/>
      <c r="N68" s="326"/>
      <c r="O68" s="326"/>
      <c r="P68" s="326"/>
      <c r="Q68" s="326"/>
      <c r="R68" s="326"/>
    </row>
    <row r="70" spans="1:18" s="79" customFormat="1" ht="13.5" customHeight="1" x14ac:dyDescent="0.15">
      <c r="A70" s="327"/>
      <c r="B70" s="330" t="s">
        <v>609</v>
      </c>
      <c r="C70" s="330" t="s">
        <v>610</v>
      </c>
      <c r="D70" s="330" t="s">
        <v>611</v>
      </c>
      <c r="E70" s="330"/>
      <c r="F70" s="330"/>
      <c r="G70" s="330"/>
      <c r="H70" s="330"/>
      <c r="I70" s="330"/>
      <c r="J70" s="330"/>
      <c r="K70" s="330"/>
      <c r="L70" s="330"/>
      <c r="M70" s="332"/>
      <c r="N70" s="333" t="s">
        <v>1110</v>
      </c>
      <c r="O70" s="333"/>
      <c r="P70" s="333"/>
      <c r="Q70" s="333"/>
      <c r="R70" s="334"/>
    </row>
    <row r="71" spans="1:18" s="79" customFormat="1" ht="13.5" customHeight="1" x14ac:dyDescent="0.15">
      <c r="A71" s="328"/>
      <c r="B71" s="320"/>
      <c r="C71" s="320"/>
      <c r="D71" s="335" t="s">
        <v>612</v>
      </c>
      <c r="E71" s="336"/>
      <c r="F71" s="315" t="s">
        <v>613</v>
      </c>
      <c r="G71" s="339"/>
      <c r="H71" s="320" t="s">
        <v>1111</v>
      </c>
      <c r="I71" s="320"/>
      <c r="J71" s="320"/>
      <c r="K71" s="320"/>
      <c r="L71" s="315" t="s">
        <v>615</v>
      </c>
      <c r="M71" s="316"/>
      <c r="N71" s="319" t="s">
        <v>616</v>
      </c>
      <c r="O71" s="320"/>
      <c r="P71" s="320"/>
      <c r="Q71" s="320" t="s">
        <v>617</v>
      </c>
      <c r="R71" s="321"/>
    </row>
    <row r="72" spans="1:18" s="79" customFormat="1" ht="13.5" customHeight="1" thickBot="1" x14ac:dyDescent="0.2">
      <c r="A72" s="329"/>
      <c r="B72" s="331"/>
      <c r="C72" s="331"/>
      <c r="D72" s="337"/>
      <c r="E72" s="338"/>
      <c r="F72" s="317"/>
      <c r="G72" s="340"/>
      <c r="H72" s="80">
        <v>1</v>
      </c>
      <c r="I72" s="80">
        <v>2</v>
      </c>
      <c r="J72" s="80">
        <v>3</v>
      </c>
      <c r="K72" s="80">
        <v>4</v>
      </c>
      <c r="L72" s="317"/>
      <c r="M72" s="318"/>
      <c r="N72" s="81" t="s">
        <v>618</v>
      </c>
      <c r="O72" s="80" t="s">
        <v>619</v>
      </c>
      <c r="P72" s="80" t="s">
        <v>620</v>
      </c>
      <c r="Q72" s="80" t="s">
        <v>621</v>
      </c>
      <c r="R72" s="82" t="s">
        <v>622</v>
      </c>
    </row>
    <row r="73" spans="1:18" s="77" customFormat="1" ht="12" customHeight="1" thickTop="1" x14ac:dyDescent="0.15">
      <c r="A73" s="322" t="s">
        <v>729</v>
      </c>
      <c r="B73" s="286" t="s">
        <v>730</v>
      </c>
      <c r="C73" s="349" t="s">
        <v>731</v>
      </c>
      <c r="D73" s="83" t="s">
        <v>625</v>
      </c>
      <c r="E73" s="103" t="s">
        <v>1061</v>
      </c>
      <c r="F73" s="83" t="s">
        <v>625</v>
      </c>
      <c r="G73" s="213" t="s">
        <v>661</v>
      </c>
      <c r="H73" s="85"/>
      <c r="I73" s="85" t="s">
        <v>625</v>
      </c>
      <c r="J73" s="85"/>
      <c r="K73" s="85"/>
      <c r="L73" s="162" t="s">
        <v>625</v>
      </c>
      <c r="M73" s="350" t="s">
        <v>732</v>
      </c>
      <c r="N73" s="86" t="s">
        <v>625</v>
      </c>
      <c r="O73" s="85"/>
      <c r="P73" s="85" t="s">
        <v>625</v>
      </c>
      <c r="Q73" s="342" t="s">
        <v>627</v>
      </c>
      <c r="R73" s="348" t="s">
        <v>627</v>
      </c>
    </row>
    <row r="74" spans="1:18" s="77" customFormat="1" ht="12" customHeight="1" x14ac:dyDescent="0.15">
      <c r="A74" s="322"/>
      <c r="B74" s="286"/>
      <c r="C74" s="288"/>
      <c r="D74" s="95"/>
      <c r="E74" s="84"/>
      <c r="F74" s="98" t="s">
        <v>625</v>
      </c>
      <c r="G74" s="178" t="s">
        <v>867</v>
      </c>
      <c r="H74" s="96"/>
      <c r="I74" s="96"/>
      <c r="J74" s="96"/>
      <c r="K74" s="96"/>
      <c r="L74" s="163"/>
      <c r="M74" s="324"/>
      <c r="N74" s="97"/>
      <c r="O74" s="96"/>
      <c r="P74" s="96"/>
      <c r="Q74" s="292"/>
      <c r="R74" s="295"/>
    </row>
    <row r="75" spans="1:18" ht="12" customHeight="1" x14ac:dyDescent="0.15">
      <c r="A75" s="322"/>
      <c r="B75" s="286"/>
      <c r="C75" s="300"/>
      <c r="D75" s="95"/>
      <c r="E75" s="84"/>
      <c r="F75" s="98" t="s">
        <v>625</v>
      </c>
      <c r="G75" s="178" t="s">
        <v>944</v>
      </c>
      <c r="H75" s="96"/>
      <c r="I75" s="98" t="s">
        <v>625</v>
      </c>
      <c r="J75" s="96"/>
      <c r="K75" s="96"/>
      <c r="L75" s="161" t="s">
        <v>625</v>
      </c>
      <c r="M75" s="290" t="s">
        <v>1056</v>
      </c>
      <c r="N75" s="97" t="s">
        <v>625</v>
      </c>
      <c r="O75" s="96"/>
      <c r="P75" s="98" t="s">
        <v>625</v>
      </c>
      <c r="Q75" s="292"/>
      <c r="R75" s="295"/>
    </row>
    <row r="76" spans="1:18" ht="12" customHeight="1" x14ac:dyDescent="0.15">
      <c r="A76" s="322"/>
      <c r="B76" s="286"/>
      <c r="C76" s="300"/>
      <c r="D76" s="95"/>
      <c r="E76" s="84"/>
      <c r="F76" s="98" t="s">
        <v>625</v>
      </c>
      <c r="G76" s="178" t="s">
        <v>950</v>
      </c>
      <c r="H76" s="96"/>
      <c r="I76" s="96"/>
      <c r="J76" s="96"/>
      <c r="K76" s="96"/>
      <c r="L76" s="163"/>
      <c r="M76" s="290"/>
      <c r="N76" s="97"/>
      <c r="O76" s="96"/>
      <c r="P76" s="96"/>
      <c r="Q76" s="292"/>
      <c r="R76" s="295"/>
    </row>
    <row r="77" spans="1:18" ht="12" customHeight="1" x14ac:dyDescent="0.15">
      <c r="A77" s="322"/>
      <c r="B77" s="286"/>
      <c r="C77" s="300"/>
      <c r="D77" s="95"/>
      <c r="E77" s="84"/>
      <c r="F77" s="98" t="s">
        <v>625</v>
      </c>
      <c r="G77" s="182" t="s">
        <v>951</v>
      </c>
      <c r="H77" s="96"/>
      <c r="I77" s="98"/>
      <c r="J77" s="96"/>
      <c r="K77" s="96"/>
      <c r="L77" s="161"/>
      <c r="M77" s="290"/>
      <c r="N77" s="97"/>
      <c r="O77" s="96"/>
      <c r="P77" s="98"/>
      <c r="Q77" s="292"/>
      <c r="R77" s="295"/>
    </row>
    <row r="78" spans="1:18" ht="12" customHeight="1" x14ac:dyDescent="0.15">
      <c r="A78" s="322"/>
      <c r="B78" s="286"/>
      <c r="C78" s="300"/>
      <c r="D78" s="95"/>
      <c r="E78" s="84"/>
      <c r="F78" s="98" t="s">
        <v>625</v>
      </c>
      <c r="G78" s="198" t="s">
        <v>1060</v>
      </c>
      <c r="H78" s="96"/>
      <c r="I78" s="98"/>
      <c r="J78" s="96"/>
      <c r="K78" s="96"/>
      <c r="L78" s="161"/>
      <c r="M78" s="290"/>
      <c r="N78" s="97"/>
      <c r="O78" s="96"/>
      <c r="P78" s="98"/>
      <c r="Q78" s="292"/>
      <c r="R78" s="295"/>
    </row>
    <row r="79" spans="1:18" ht="12" customHeight="1" x14ac:dyDescent="0.15">
      <c r="A79" s="322"/>
      <c r="B79" s="286"/>
      <c r="C79" s="301"/>
      <c r="D79" s="87"/>
      <c r="E79" s="88"/>
      <c r="F79" s="104" t="s">
        <v>625</v>
      </c>
      <c r="G79" s="201"/>
      <c r="H79" s="89"/>
      <c r="I79" s="89"/>
      <c r="J79" s="89"/>
      <c r="K79" s="89"/>
      <c r="L79" s="165"/>
      <c r="M79" s="308"/>
      <c r="N79" s="90"/>
      <c r="O79" s="89"/>
      <c r="P79" s="89"/>
      <c r="Q79" s="305"/>
      <c r="R79" s="306"/>
    </row>
    <row r="80" spans="1:18" ht="12" customHeight="1" x14ac:dyDescent="0.15">
      <c r="A80" s="322"/>
      <c r="B80" s="286"/>
      <c r="C80" s="345" t="s">
        <v>737</v>
      </c>
      <c r="D80" s="95" t="s">
        <v>625</v>
      </c>
      <c r="E80" s="84" t="s">
        <v>1061</v>
      </c>
      <c r="F80" s="95" t="s">
        <v>625</v>
      </c>
      <c r="G80" s="181" t="s">
        <v>661</v>
      </c>
      <c r="H80" s="96" t="s">
        <v>625</v>
      </c>
      <c r="I80" s="96"/>
      <c r="J80" s="96"/>
      <c r="K80" s="96"/>
      <c r="L80" s="163" t="s">
        <v>625</v>
      </c>
      <c r="M80" s="290" t="s">
        <v>1119</v>
      </c>
      <c r="N80" s="97" t="s">
        <v>625</v>
      </c>
      <c r="O80" s="96" t="s">
        <v>625</v>
      </c>
      <c r="P80" s="96" t="s">
        <v>625</v>
      </c>
      <c r="Q80" s="292" t="s">
        <v>627</v>
      </c>
      <c r="R80" s="295" t="s">
        <v>627</v>
      </c>
    </row>
    <row r="81" spans="1:18" ht="12" customHeight="1" x14ac:dyDescent="0.15">
      <c r="A81" s="322"/>
      <c r="B81" s="286"/>
      <c r="C81" s="313"/>
      <c r="D81" s="95"/>
      <c r="E81" s="84"/>
      <c r="F81" s="95"/>
      <c r="G81" s="181"/>
      <c r="H81" s="96"/>
      <c r="I81" s="96"/>
      <c r="J81" s="96"/>
      <c r="K81" s="96"/>
      <c r="L81" s="163"/>
      <c r="M81" s="290"/>
      <c r="N81" s="97"/>
      <c r="O81" s="96"/>
      <c r="P81" s="96"/>
      <c r="Q81" s="292"/>
      <c r="R81" s="295"/>
    </row>
    <row r="82" spans="1:18" ht="12" customHeight="1" x14ac:dyDescent="0.15">
      <c r="A82" s="322"/>
      <c r="B82" s="286"/>
      <c r="C82" s="313"/>
      <c r="D82" s="95"/>
      <c r="E82" s="84"/>
      <c r="F82" s="98" t="s">
        <v>625</v>
      </c>
      <c r="G82" s="181"/>
      <c r="H82" s="98" t="s">
        <v>625</v>
      </c>
      <c r="I82" s="96"/>
      <c r="J82" s="96"/>
      <c r="K82" s="96"/>
      <c r="L82" s="161" t="s">
        <v>625</v>
      </c>
      <c r="M82" s="290" t="s">
        <v>738</v>
      </c>
      <c r="N82" s="97" t="s">
        <v>625</v>
      </c>
      <c r="O82" s="98" t="s">
        <v>625</v>
      </c>
      <c r="P82" s="98" t="s">
        <v>625</v>
      </c>
      <c r="Q82" s="292"/>
      <c r="R82" s="295"/>
    </row>
    <row r="83" spans="1:18" ht="12" customHeight="1" x14ac:dyDescent="0.15">
      <c r="A83" s="322"/>
      <c r="B83" s="286"/>
      <c r="C83" s="313"/>
      <c r="D83" s="95"/>
      <c r="E83" s="84"/>
      <c r="F83" s="95"/>
      <c r="G83" s="181"/>
      <c r="H83" s="96"/>
      <c r="I83" s="96"/>
      <c r="J83" s="96"/>
      <c r="K83" s="96"/>
      <c r="L83" s="163"/>
      <c r="M83" s="290"/>
      <c r="N83" s="97"/>
      <c r="O83" s="96"/>
      <c r="P83" s="96"/>
      <c r="Q83" s="292"/>
      <c r="R83" s="295"/>
    </row>
    <row r="84" spans="1:18" ht="12" customHeight="1" x14ac:dyDescent="0.15">
      <c r="A84" s="322"/>
      <c r="B84" s="286"/>
      <c r="C84" s="313"/>
      <c r="D84" s="95"/>
      <c r="E84" s="84"/>
      <c r="F84" s="98" t="s">
        <v>625</v>
      </c>
      <c r="G84" s="181"/>
      <c r="H84" s="98" t="s">
        <v>625</v>
      </c>
      <c r="I84" s="98" t="s">
        <v>625</v>
      </c>
      <c r="J84" s="96"/>
      <c r="K84" s="96"/>
      <c r="L84" s="161" t="s">
        <v>625</v>
      </c>
      <c r="M84" s="290" t="s">
        <v>739</v>
      </c>
      <c r="N84" s="97" t="s">
        <v>625</v>
      </c>
      <c r="O84" s="98" t="s">
        <v>625</v>
      </c>
      <c r="P84" s="98" t="s">
        <v>625</v>
      </c>
      <c r="Q84" s="292"/>
      <c r="R84" s="295"/>
    </row>
    <row r="85" spans="1:18" ht="12" customHeight="1" x14ac:dyDescent="0.15">
      <c r="A85" s="322"/>
      <c r="B85" s="286"/>
      <c r="C85" s="313"/>
      <c r="D85" s="95"/>
      <c r="E85" s="84"/>
      <c r="F85" s="95"/>
      <c r="G85" s="181"/>
      <c r="H85" s="96"/>
      <c r="I85" s="96"/>
      <c r="J85" s="96"/>
      <c r="K85" s="96"/>
      <c r="L85" s="163"/>
      <c r="M85" s="290"/>
      <c r="N85" s="97"/>
      <c r="O85" s="96"/>
      <c r="P85" s="96"/>
      <c r="Q85" s="292"/>
      <c r="R85" s="295"/>
    </row>
    <row r="86" spans="1:18" ht="12" customHeight="1" x14ac:dyDescent="0.15">
      <c r="A86" s="322"/>
      <c r="B86" s="286"/>
      <c r="C86" s="313"/>
      <c r="D86" s="95"/>
      <c r="E86" s="84"/>
      <c r="F86" s="98" t="s">
        <v>625</v>
      </c>
      <c r="G86" s="181"/>
      <c r="H86" s="98" t="s">
        <v>625</v>
      </c>
      <c r="I86" s="98" t="s">
        <v>625</v>
      </c>
      <c r="J86" s="96"/>
      <c r="K86" s="96"/>
      <c r="L86" s="161" t="s">
        <v>625</v>
      </c>
      <c r="M86" s="290" t="s">
        <v>740</v>
      </c>
      <c r="N86" s="97" t="s">
        <v>625</v>
      </c>
      <c r="O86" s="98" t="s">
        <v>625</v>
      </c>
      <c r="P86" s="98" t="s">
        <v>625</v>
      </c>
      <c r="Q86" s="292"/>
      <c r="R86" s="295"/>
    </row>
    <row r="87" spans="1:18" ht="12" customHeight="1" x14ac:dyDescent="0.15">
      <c r="A87" s="322"/>
      <c r="B87" s="286"/>
      <c r="C87" s="313"/>
      <c r="D87" s="95"/>
      <c r="E87" s="84"/>
      <c r="F87" s="95"/>
      <c r="G87" s="181"/>
      <c r="H87" s="96"/>
      <c r="I87" s="96"/>
      <c r="J87" s="96"/>
      <c r="K87" s="96"/>
      <c r="L87" s="163"/>
      <c r="M87" s="290"/>
      <c r="N87" s="97"/>
      <c r="O87" s="96"/>
      <c r="P87" s="96"/>
      <c r="Q87" s="292"/>
      <c r="R87" s="295"/>
    </row>
    <row r="88" spans="1:18" ht="12" customHeight="1" x14ac:dyDescent="0.15">
      <c r="A88" s="322"/>
      <c r="B88" s="286"/>
      <c r="C88" s="313"/>
      <c r="D88" s="95"/>
      <c r="E88" s="84"/>
      <c r="F88" s="98" t="s">
        <v>625</v>
      </c>
      <c r="G88" s="181"/>
      <c r="H88" s="98" t="s">
        <v>625</v>
      </c>
      <c r="I88" s="96"/>
      <c r="J88" s="96"/>
      <c r="K88" s="96"/>
      <c r="L88" s="161" t="s">
        <v>625</v>
      </c>
      <c r="M88" s="290" t="s">
        <v>741</v>
      </c>
      <c r="N88" s="97" t="s">
        <v>625</v>
      </c>
      <c r="O88" s="98" t="s">
        <v>625</v>
      </c>
      <c r="P88" s="98" t="s">
        <v>625</v>
      </c>
      <c r="Q88" s="292"/>
      <c r="R88" s="295"/>
    </row>
    <row r="89" spans="1:18" ht="12" customHeight="1" x14ac:dyDescent="0.15">
      <c r="A89" s="322"/>
      <c r="B89" s="286"/>
      <c r="C89" s="313"/>
      <c r="D89" s="95"/>
      <c r="E89" s="84"/>
      <c r="F89" s="95"/>
      <c r="G89" s="181"/>
      <c r="H89" s="96"/>
      <c r="I89" s="96"/>
      <c r="J89" s="96"/>
      <c r="K89" s="96"/>
      <c r="L89" s="163"/>
      <c r="M89" s="290"/>
      <c r="N89" s="97"/>
      <c r="O89" s="96"/>
      <c r="P89" s="96"/>
      <c r="Q89" s="292"/>
      <c r="R89" s="295"/>
    </row>
    <row r="90" spans="1:18" ht="12" customHeight="1" x14ac:dyDescent="0.15">
      <c r="A90" s="322"/>
      <c r="B90" s="286"/>
      <c r="C90" s="313"/>
      <c r="D90" s="95"/>
      <c r="E90" s="84"/>
      <c r="F90" s="98" t="s">
        <v>625</v>
      </c>
      <c r="G90" s="181"/>
      <c r="H90" s="98" t="s">
        <v>625</v>
      </c>
      <c r="I90" s="96"/>
      <c r="J90" s="96"/>
      <c r="K90" s="96"/>
      <c r="L90" s="161" t="s">
        <v>625</v>
      </c>
      <c r="M90" s="290" t="s">
        <v>742</v>
      </c>
      <c r="N90" s="97" t="s">
        <v>625</v>
      </c>
      <c r="O90" s="98" t="s">
        <v>625</v>
      </c>
      <c r="P90" s="98" t="s">
        <v>625</v>
      </c>
      <c r="Q90" s="292"/>
      <c r="R90" s="295"/>
    </row>
    <row r="91" spans="1:18" ht="12" customHeight="1" x14ac:dyDescent="0.15">
      <c r="A91" s="322"/>
      <c r="B91" s="286"/>
      <c r="C91" s="313"/>
      <c r="D91" s="95"/>
      <c r="E91" s="84"/>
      <c r="F91" s="95"/>
      <c r="G91" s="181"/>
      <c r="H91" s="96"/>
      <c r="I91" s="96"/>
      <c r="J91" s="96"/>
      <c r="K91" s="96"/>
      <c r="L91" s="163"/>
      <c r="M91" s="290"/>
      <c r="N91" s="97"/>
      <c r="O91" s="96"/>
      <c r="P91" s="96"/>
      <c r="Q91" s="292"/>
      <c r="R91" s="295"/>
    </row>
    <row r="92" spans="1:18" ht="12" customHeight="1" x14ac:dyDescent="0.15">
      <c r="A92" s="322"/>
      <c r="B92" s="286"/>
      <c r="C92" s="313"/>
      <c r="D92" s="95"/>
      <c r="E92" s="84"/>
      <c r="F92" s="95"/>
      <c r="G92" s="183"/>
      <c r="H92" s="98" t="s">
        <v>625</v>
      </c>
      <c r="I92" s="96"/>
      <c r="J92" s="96"/>
      <c r="K92" s="96"/>
      <c r="L92" s="161" t="s">
        <v>625</v>
      </c>
      <c r="M92" s="290" t="s">
        <v>743</v>
      </c>
      <c r="N92" s="97" t="s">
        <v>625</v>
      </c>
      <c r="O92" s="98" t="s">
        <v>625</v>
      </c>
      <c r="P92" s="98" t="s">
        <v>625</v>
      </c>
      <c r="Q92" s="292"/>
      <c r="R92" s="295"/>
    </row>
    <row r="93" spans="1:18" ht="12" customHeight="1" x14ac:dyDescent="0.15">
      <c r="A93" s="322"/>
      <c r="B93" s="286"/>
      <c r="C93" s="313"/>
      <c r="D93" s="95"/>
      <c r="E93" s="84"/>
      <c r="F93" s="95"/>
      <c r="G93" s="183"/>
      <c r="H93" s="96"/>
      <c r="I93" s="96"/>
      <c r="J93" s="96"/>
      <c r="K93" s="96"/>
      <c r="L93" s="163"/>
      <c r="M93" s="290"/>
      <c r="N93" s="97"/>
      <c r="O93" s="96"/>
      <c r="P93" s="96"/>
      <c r="Q93" s="292"/>
      <c r="R93" s="295"/>
    </row>
    <row r="94" spans="1:18" ht="12" customHeight="1" x14ac:dyDescent="0.15">
      <c r="A94" s="322"/>
      <c r="B94" s="286"/>
      <c r="C94" s="313"/>
      <c r="D94" s="95"/>
      <c r="E94" s="84"/>
      <c r="F94" s="95"/>
      <c r="G94" s="183"/>
      <c r="H94" s="98" t="s">
        <v>625</v>
      </c>
      <c r="I94" s="96"/>
      <c r="J94" s="96"/>
      <c r="K94" s="96"/>
      <c r="L94" s="161" t="s">
        <v>625</v>
      </c>
      <c r="M94" s="290" t="s">
        <v>744</v>
      </c>
      <c r="N94" s="97" t="s">
        <v>625</v>
      </c>
      <c r="O94" s="98" t="s">
        <v>625</v>
      </c>
      <c r="P94" s="98" t="s">
        <v>625</v>
      </c>
      <c r="Q94" s="292"/>
      <c r="R94" s="295"/>
    </row>
    <row r="95" spans="1:18" ht="12" customHeight="1" x14ac:dyDescent="0.15">
      <c r="A95" s="322"/>
      <c r="B95" s="286"/>
      <c r="C95" s="313"/>
      <c r="D95" s="95"/>
      <c r="E95" s="84"/>
      <c r="F95" s="95"/>
      <c r="G95" s="183"/>
      <c r="H95" s="98"/>
      <c r="I95" s="96"/>
      <c r="J95" s="96"/>
      <c r="K95" s="96"/>
      <c r="L95" s="161"/>
      <c r="M95" s="290"/>
      <c r="N95" s="97"/>
      <c r="O95" s="98"/>
      <c r="P95" s="98"/>
      <c r="Q95" s="292"/>
      <c r="R95" s="295"/>
    </row>
    <row r="96" spans="1:18" ht="12" customHeight="1" x14ac:dyDescent="0.15">
      <c r="A96" s="322"/>
      <c r="B96" s="286"/>
      <c r="C96" s="314"/>
      <c r="D96" s="87"/>
      <c r="E96" s="88"/>
      <c r="F96" s="87"/>
      <c r="G96" s="183"/>
      <c r="H96" s="89"/>
      <c r="I96" s="89"/>
      <c r="J96" s="89"/>
      <c r="K96" s="89"/>
      <c r="L96" s="165"/>
      <c r="M96" s="308"/>
      <c r="N96" s="90"/>
      <c r="O96" s="89"/>
      <c r="P96" s="89"/>
      <c r="Q96" s="305"/>
      <c r="R96" s="306"/>
    </row>
    <row r="97" spans="1:18" ht="12" customHeight="1" x14ac:dyDescent="0.15">
      <c r="A97" s="322"/>
      <c r="B97" s="286"/>
      <c r="C97" s="312" t="s">
        <v>745</v>
      </c>
      <c r="D97" s="91" t="s">
        <v>625</v>
      </c>
      <c r="E97" s="84" t="s">
        <v>1061</v>
      </c>
      <c r="F97" s="91" t="s">
        <v>625</v>
      </c>
      <c r="G97" s="180" t="s">
        <v>661</v>
      </c>
      <c r="H97" s="93"/>
      <c r="I97" s="93" t="s">
        <v>625</v>
      </c>
      <c r="J97" s="93"/>
      <c r="K97" s="93"/>
      <c r="L97" s="166" t="s">
        <v>625</v>
      </c>
      <c r="M97" s="304" t="s">
        <v>1057</v>
      </c>
      <c r="N97" s="94" t="s">
        <v>625</v>
      </c>
      <c r="O97" s="93" t="s">
        <v>625</v>
      </c>
      <c r="P97" s="93" t="s">
        <v>625</v>
      </c>
      <c r="Q97" s="291" t="s">
        <v>627</v>
      </c>
      <c r="R97" s="294" t="s">
        <v>627</v>
      </c>
    </row>
    <row r="98" spans="1:18" ht="12" customHeight="1" x14ac:dyDescent="0.15">
      <c r="A98" s="322"/>
      <c r="B98" s="286"/>
      <c r="C98" s="313"/>
      <c r="D98" s="95"/>
      <c r="E98" s="84"/>
      <c r="F98" s="98" t="s">
        <v>625</v>
      </c>
      <c r="G98" s="178" t="s">
        <v>867</v>
      </c>
      <c r="H98" s="96"/>
      <c r="I98" s="96"/>
      <c r="J98" s="96"/>
      <c r="K98" s="96"/>
      <c r="L98" s="163"/>
      <c r="M98" s="290"/>
      <c r="N98" s="97"/>
      <c r="O98" s="96"/>
      <c r="P98" s="96"/>
      <c r="Q98" s="292"/>
      <c r="R98" s="295"/>
    </row>
    <row r="99" spans="1:18" ht="12" customHeight="1" x14ac:dyDescent="0.15">
      <c r="A99" s="322"/>
      <c r="B99" s="286"/>
      <c r="C99" s="313"/>
      <c r="D99" s="95"/>
      <c r="E99" s="84"/>
      <c r="F99" s="98" t="s">
        <v>625</v>
      </c>
      <c r="G99" s="178" t="s">
        <v>944</v>
      </c>
      <c r="H99" s="96"/>
      <c r="I99" s="98" t="s">
        <v>625</v>
      </c>
      <c r="J99" s="96"/>
      <c r="K99" s="96"/>
      <c r="L99" s="161" t="s">
        <v>625</v>
      </c>
      <c r="M99" s="290" t="s">
        <v>1058</v>
      </c>
      <c r="N99" s="97" t="s">
        <v>625</v>
      </c>
      <c r="O99" s="98" t="s">
        <v>625</v>
      </c>
      <c r="P99" s="98" t="s">
        <v>625</v>
      </c>
      <c r="Q99" s="292"/>
      <c r="R99" s="295"/>
    </row>
    <row r="100" spans="1:18" ht="12" customHeight="1" x14ac:dyDescent="0.15">
      <c r="A100" s="322"/>
      <c r="B100" s="286"/>
      <c r="C100" s="313"/>
      <c r="D100" s="95"/>
      <c r="E100" s="84"/>
      <c r="F100" s="98" t="s">
        <v>625</v>
      </c>
      <c r="G100" s="181"/>
      <c r="H100" s="96"/>
      <c r="I100" s="96"/>
      <c r="J100" s="96"/>
      <c r="K100" s="96"/>
      <c r="L100" s="163"/>
      <c r="M100" s="290"/>
      <c r="N100" s="97"/>
      <c r="O100" s="96"/>
      <c r="P100" s="96"/>
      <c r="Q100" s="292"/>
      <c r="R100" s="295"/>
    </row>
    <row r="101" spans="1:18" ht="12" customHeight="1" x14ac:dyDescent="0.15">
      <c r="A101" s="322"/>
      <c r="B101" s="286"/>
      <c r="C101" s="313"/>
      <c r="D101" s="95"/>
      <c r="E101" s="84"/>
      <c r="F101" s="98"/>
      <c r="G101" s="181"/>
      <c r="H101" s="96"/>
      <c r="I101" s="98" t="s">
        <v>625</v>
      </c>
      <c r="J101" s="96"/>
      <c r="K101" s="96"/>
      <c r="L101" s="161" t="s">
        <v>625</v>
      </c>
      <c r="M101" s="290" t="s">
        <v>1059</v>
      </c>
      <c r="N101" s="97" t="s">
        <v>625</v>
      </c>
      <c r="O101" s="98" t="s">
        <v>625</v>
      </c>
      <c r="P101" s="98" t="s">
        <v>625</v>
      </c>
      <c r="Q101" s="292"/>
      <c r="R101" s="295"/>
    </row>
    <row r="102" spans="1:18" ht="12" customHeight="1" x14ac:dyDescent="0.15">
      <c r="A102" s="322"/>
      <c r="B102" s="286"/>
      <c r="C102" s="313"/>
      <c r="D102" s="95"/>
      <c r="E102" s="84"/>
      <c r="F102" s="98"/>
      <c r="G102" s="181"/>
      <c r="H102" s="96"/>
      <c r="I102" s="98"/>
      <c r="J102" s="96"/>
      <c r="K102" s="96"/>
      <c r="L102" s="161"/>
      <c r="M102" s="290"/>
      <c r="N102" s="97"/>
      <c r="O102" s="98"/>
      <c r="P102" s="98"/>
      <c r="Q102" s="292"/>
      <c r="R102" s="295"/>
    </row>
    <row r="103" spans="1:18" ht="12" customHeight="1" x14ac:dyDescent="0.15">
      <c r="A103" s="322"/>
      <c r="B103" s="286"/>
      <c r="C103" s="313"/>
      <c r="D103" s="95"/>
      <c r="E103" s="84"/>
      <c r="F103" s="98"/>
      <c r="G103" s="181"/>
      <c r="H103" s="96"/>
      <c r="I103" s="96"/>
      <c r="J103" s="96"/>
      <c r="K103" s="96"/>
      <c r="L103" s="163"/>
      <c r="M103" s="290"/>
      <c r="N103" s="97"/>
      <c r="O103" s="96"/>
      <c r="P103" s="96"/>
      <c r="Q103" s="292"/>
      <c r="R103" s="295"/>
    </row>
    <row r="104" spans="1:18" ht="12" customHeight="1" x14ac:dyDescent="0.15">
      <c r="A104" s="322"/>
      <c r="B104" s="286"/>
      <c r="C104" s="309" t="s">
        <v>752</v>
      </c>
      <c r="D104" s="91" t="s">
        <v>625</v>
      </c>
      <c r="E104" s="92" t="s">
        <v>1061</v>
      </c>
      <c r="F104" s="91" t="s">
        <v>625</v>
      </c>
      <c r="G104" s="180" t="s">
        <v>661</v>
      </c>
      <c r="H104" s="93"/>
      <c r="I104" s="93" t="s">
        <v>625</v>
      </c>
      <c r="J104" s="93"/>
      <c r="K104" s="93"/>
      <c r="L104" s="166" t="s">
        <v>625</v>
      </c>
      <c r="M104" s="304" t="s">
        <v>753</v>
      </c>
      <c r="N104" s="94" t="s">
        <v>625</v>
      </c>
      <c r="O104" s="93"/>
      <c r="P104" s="93" t="s">
        <v>625</v>
      </c>
      <c r="Q104" s="291" t="s">
        <v>627</v>
      </c>
      <c r="R104" s="294" t="s">
        <v>627</v>
      </c>
    </row>
    <row r="105" spans="1:18" ht="12" customHeight="1" x14ac:dyDescent="0.15">
      <c r="A105" s="322"/>
      <c r="B105" s="286"/>
      <c r="C105" s="310"/>
      <c r="D105" s="95"/>
      <c r="E105" s="84"/>
      <c r="F105" s="98" t="s">
        <v>625</v>
      </c>
      <c r="G105" s="178" t="s">
        <v>952</v>
      </c>
      <c r="H105" s="96"/>
      <c r="I105" s="96"/>
      <c r="J105" s="96"/>
      <c r="K105" s="96"/>
      <c r="L105" s="163"/>
      <c r="M105" s="290"/>
      <c r="N105" s="97"/>
      <c r="O105" s="96"/>
      <c r="P105" s="96"/>
      <c r="Q105" s="292"/>
      <c r="R105" s="295"/>
    </row>
    <row r="106" spans="1:18" ht="12" customHeight="1" x14ac:dyDescent="0.15">
      <c r="A106" s="322"/>
      <c r="B106" s="286"/>
      <c r="C106" s="310"/>
      <c r="D106" s="95"/>
      <c r="E106" s="84"/>
      <c r="F106" s="98" t="s">
        <v>625</v>
      </c>
      <c r="G106" s="178" t="s">
        <v>953</v>
      </c>
      <c r="H106" s="96"/>
      <c r="I106" s="98" t="s">
        <v>625</v>
      </c>
      <c r="J106" s="96"/>
      <c r="K106" s="96"/>
      <c r="L106" s="161" t="s">
        <v>625</v>
      </c>
      <c r="M106" s="290" t="s">
        <v>754</v>
      </c>
      <c r="N106" s="97" t="s">
        <v>625</v>
      </c>
      <c r="O106" s="96"/>
      <c r="P106" s="98" t="s">
        <v>625</v>
      </c>
      <c r="Q106" s="292"/>
      <c r="R106" s="295"/>
    </row>
    <row r="107" spans="1:18" ht="12" customHeight="1" x14ac:dyDescent="0.15">
      <c r="A107" s="322"/>
      <c r="B107" s="286"/>
      <c r="C107" s="310"/>
      <c r="D107" s="95"/>
      <c r="E107" s="84"/>
      <c r="F107" s="98" t="s">
        <v>625</v>
      </c>
      <c r="G107" s="178" t="s">
        <v>954</v>
      </c>
      <c r="H107" s="96"/>
      <c r="I107" s="96"/>
      <c r="J107" s="96"/>
      <c r="K107" s="96"/>
      <c r="L107" s="163"/>
      <c r="M107" s="290"/>
      <c r="N107" s="97"/>
      <c r="O107" s="96"/>
      <c r="P107" s="96"/>
      <c r="Q107" s="292"/>
      <c r="R107" s="295"/>
    </row>
    <row r="108" spans="1:18" ht="12" customHeight="1" x14ac:dyDescent="0.15">
      <c r="A108" s="322"/>
      <c r="B108" s="286"/>
      <c r="C108" s="310"/>
      <c r="D108" s="95"/>
      <c r="E108" s="84"/>
      <c r="F108" s="98" t="s">
        <v>625</v>
      </c>
      <c r="G108" s="181"/>
      <c r="H108" s="96"/>
      <c r="I108" s="98" t="s">
        <v>625</v>
      </c>
      <c r="J108" s="96"/>
      <c r="K108" s="96"/>
      <c r="L108" s="161" t="s">
        <v>625</v>
      </c>
      <c r="M108" s="290" t="s">
        <v>755</v>
      </c>
      <c r="N108" s="97" t="s">
        <v>625</v>
      </c>
      <c r="O108" s="96"/>
      <c r="P108" s="98" t="s">
        <v>625</v>
      </c>
      <c r="Q108" s="292"/>
      <c r="R108" s="295"/>
    </row>
    <row r="109" spans="1:18" ht="12" customHeight="1" x14ac:dyDescent="0.15">
      <c r="A109" s="322"/>
      <c r="B109" s="286"/>
      <c r="C109" s="310"/>
      <c r="D109" s="95"/>
      <c r="E109" s="84"/>
      <c r="F109" s="95"/>
      <c r="G109" s="181"/>
      <c r="H109" s="96"/>
      <c r="I109" s="96"/>
      <c r="J109" s="96"/>
      <c r="K109" s="96"/>
      <c r="L109" s="163"/>
      <c r="M109" s="290"/>
      <c r="N109" s="97"/>
      <c r="O109" s="96"/>
      <c r="P109" s="96"/>
      <c r="Q109" s="292"/>
      <c r="R109" s="295"/>
    </row>
    <row r="110" spans="1:18" ht="12" customHeight="1" x14ac:dyDescent="0.15">
      <c r="A110" s="322"/>
      <c r="B110" s="286"/>
      <c r="C110" s="310"/>
      <c r="D110" s="95"/>
      <c r="E110" s="84"/>
      <c r="F110" s="98"/>
      <c r="G110" s="181"/>
      <c r="H110" s="96"/>
      <c r="I110" s="98" t="s">
        <v>625</v>
      </c>
      <c r="J110" s="96"/>
      <c r="K110" s="96"/>
      <c r="L110" s="161" t="s">
        <v>625</v>
      </c>
      <c r="M110" s="290" t="s">
        <v>756</v>
      </c>
      <c r="N110" s="97" t="s">
        <v>625</v>
      </c>
      <c r="O110" s="96"/>
      <c r="P110" s="98" t="s">
        <v>625</v>
      </c>
      <c r="Q110" s="292"/>
      <c r="R110" s="295"/>
    </row>
    <row r="111" spans="1:18" ht="12" customHeight="1" x14ac:dyDescent="0.15">
      <c r="A111" s="322"/>
      <c r="B111" s="286"/>
      <c r="C111" s="310"/>
      <c r="D111" s="95"/>
      <c r="E111" s="84"/>
      <c r="F111" s="95"/>
      <c r="G111" s="181"/>
      <c r="H111" s="96"/>
      <c r="I111" s="96"/>
      <c r="J111" s="96"/>
      <c r="K111" s="96"/>
      <c r="L111" s="163"/>
      <c r="M111" s="290"/>
      <c r="N111" s="97"/>
      <c r="O111" s="96"/>
      <c r="P111" s="96"/>
      <c r="Q111" s="292"/>
      <c r="R111" s="295"/>
    </row>
    <row r="112" spans="1:18" ht="12" customHeight="1" x14ac:dyDescent="0.15">
      <c r="A112" s="322"/>
      <c r="B112" s="286"/>
      <c r="C112" s="310"/>
      <c r="D112" s="95"/>
      <c r="E112" s="84"/>
      <c r="F112" s="95"/>
      <c r="G112" s="183"/>
      <c r="H112" s="96"/>
      <c r="I112" s="98" t="s">
        <v>625</v>
      </c>
      <c r="J112" s="96"/>
      <c r="K112" s="96"/>
      <c r="L112" s="161" t="s">
        <v>625</v>
      </c>
      <c r="M112" s="290" t="s">
        <v>757</v>
      </c>
      <c r="N112" s="97" t="s">
        <v>625</v>
      </c>
      <c r="O112" s="96"/>
      <c r="P112" s="98" t="s">
        <v>625</v>
      </c>
      <c r="Q112" s="292"/>
      <c r="R112" s="295"/>
    </row>
    <row r="113" spans="1:18" ht="12" customHeight="1" x14ac:dyDescent="0.15">
      <c r="A113" s="322"/>
      <c r="B113" s="286"/>
      <c r="C113" s="310"/>
      <c r="D113" s="95"/>
      <c r="E113" s="84"/>
      <c r="F113" s="95"/>
      <c r="G113" s="183"/>
      <c r="H113" s="96"/>
      <c r="I113" s="96"/>
      <c r="J113" s="96"/>
      <c r="K113" s="96"/>
      <c r="L113" s="163"/>
      <c r="M113" s="290"/>
      <c r="N113" s="97"/>
      <c r="O113" s="96"/>
      <c r="P113" s="96"/>
      <c r="Q113" s="292"/>
      <c r="R113" s="295"/>
    </row>
    <row r="114" spans="1:18" ht="12" customHeight="1" x14ac:dyDescent="0.15">
      <c r="A114" s="322"/>
      <c r="B114" s="286"/>
      <c r="C114" s="310"/>
      <c r="D114" s="95"/>
      <c r="E114" s="84"/>
      <c r="F114" s="95"/>
      <c r="G114" s="183"/>
      <c r="H114" s="96"/>
      <c r="I114" s="98" t="s">
        <v>625</v>
      </c>
      <c r="J114" s="96"/>
      <c r="K114" s="96"/>
      <c r="L114" s="161" t="s">
        <v>625</v>
      </c>
      <c r="M114" s="290" t="s">
        <v>758</v>
      </c>
      <c r="N114" s="97" t="s">
        <v>625</v>
      </c>
      <c r="O114" s="96"/>
      <c r="P114" s="96"/>
      <c r="Q114" s="292"/>
      <c r="R114" s="295"/>
    </row>
    <row r="115" spans="1:18" ht="12" customHeight="1" x14ac:dyDescent="0.15">
      <c r="A115" s="322"/>
      <c r="B115" s="286"/>
      <c r="C115" s="310"/>
      <c r="D115" s="95"/>
      <c r="E115" s="84"/>
      <c r="F115" s="95"/>
      <c r="G115" s="183"/>
      <c r="H115" s="96"/>
      <c r="I115" s="96"/>
      <c r="J115" s="96"/>
      <c r="K115" s="96"/>
      <c r="L115" s="163"/>
      <c r="M115" s="290"/>
      <c r="N115" s="97"/>
      <c r="O115" s="96"/>
      <c r="P115" s="96"/>
      <c r="Q115" s="292"/>
      <c r="R115" s="295"/>
    </row>
    <row r="116" spans="1:18" ht="12" customHeight="1" x14ac:dyDescent="0.15">
      <c r="A116" s="322"/>
      <c r="B116" s="286"/>
      <c r="C116" s="310"/>
      <c r="D116" s="95"/>
      <c r="E116" s="84"/>
      <c r="F116" s="95"/>
      <c r="G116" s="183"/>
      <c r="H116" s="96"/>
      <c r="I116" s="98" t="s">
        <v>625</v>
      </c>
      <c r="J116" s="96"/>
      <c r="K116" s="96"/>
      <c r="L116" s="161" t="s">
        <v>625</v>
      </c>
      <c r="M116" s="290" t="s">
        <v>759</v>
      </c>
      <c r="N116" s="97"/>
      <c r="O116" s="96"/>
      <c r="P116" s="98" t="s">
        <v>625</v>
      </c>
      <c r="Q116" s="292"/>
      <c r="R116" s="295"/>
    </row>
    <row r="117" spans="1:18" ht="12" customHeight="1" x14ac:dyDescent="0.15">
      <c r="A117" s="322"/>
      <c r="B117" s="298"/>
      <c r="C117" s="311"/>
      <c r="D117" s="87"/>
      <c r="E117" s="88"/>
      <c r="F117" s="87"/>
      <c r="G117" s="184"/>
      <c r="H117" s="89"/>
      <c r="I117" s="89"/>
      <c r="J117" s="89"/>
      <c r="K117" s="89"/>
      <c r="L117" s="165"/>
      <c r="M117" s="308"/>
      <c r="N117" s="90"/>
      <c r="O117" s="89"/>
      <c r="P117" s="89"/>
      <c r="Q117" s="305"/>
      <c r="R117" s="306"/>
    </row>
    <row r="118" spans="1:18" ht="12" customHeight="1" x14ac:dyDescent="0.15">
      <c r="A118" s="322"/>
      <c r="B118" s="285" t="s">
        <v>760</v>
      </c>
      <c r="C118" s="299" t="s">
        <v>761</v>
      </c>
      <c r="D118" s="91" t="s">
        <v>625</v>
      </c>
      <c r="E118" s="92" t="s">
        <v>1061</v>
      </c>
      <c r="F118" s="91" t="s">
        <v>625</v>
      </c>
      <c r="G118" s="302" t="s">
        <v>762</v>
      </c>
      <c r="H118" s="93" t="s">
        <v>625</v>
      </c>
      <c r="I118" s="93"/>
      <c r="J118" s="93"/>
      <c r="K118" s="93"/>
      <c r="L118" s="166" t="s">
        <v>625</v>
      </c>
      <c r="M118" s="304" t="s">
        <v>763</v>
      </c>
      <c r="N118" s="94" t="s">
        <v>625</v>
      </c>
      <c r="O118" s="93"/>
      <c r="P118" s="93" t="s">
        <v>625</v>
      </c>
      <c r="Q118" s="291" t="s">
        <v>627</v>
      </c>
      <c r="R118" s="294" t="s">
        <v>627</v>
      </c>
    </row>
    <row r="119" spans="1:18" ht="12" customHeight="1" x14ac:dyDescent="0.15">
      <c r="A119" s="322"/>
      <c r="B119" s="286"/>
      <c r="C119" s="300"/>
      <c r="D119" s="95"/>
      <c r="E119" s="84"/>
      <c r="F119" s="98"/>
      <c r="G119" s="303"/>
      <c r="H119" s="96"/>
      <c r="I119" s="96"/>
      <c r="J119" s="96"/>
      <c r="K119" s="96"/>
      <c r="L119" s="163"/>
      <c r="M119" s="290"/>
      <c r="N119" s="97"/>
      <c r="O119" s="96"/>
      <c r="P119" s="96"/>
      <c r="Q119" s="292"/>
      <c r="R119" s="295"/>
    </row>
    <row r="120" spans="1:18" ht="12" customHeight="1" x14ac:dyDescent="0.15">
      <c r="A120" s="322"/>
      <c r="B120" s="286"/>
      <c r="C120" s="300"/>
      <c r="D120" s="95"/>
      <c r="E120" s="84"/>
      <c r="F120" s="98" t="s">
        <v>625</v>
      </c>
      <c r="G120" s="303" t="s">
        <v>764</v>
      </c>
      <c r="H120" s="98" t="s">
        <v>625</v>
      </c>
      <c r="I120" s="96"/>
      <c r="J120" s="96"/>
      <c r="K120" s="96"/>
      <c r="L120" s="161" t="s">
        <v>625</v>
      </c>
      <c r="M120" s="290" t="s">
        <v>852</v>
      </c>
      <c r="N120" s="97" t="s">
        <v>625</v>
      </c>
      <c r="O120" s="96"/>
      <c r="P120" s="98" t="s">
        <v>625</v>
      </c>
      <c r="Q120" s="292"/>
      <c r="R120" s="295"/>
    </row>
    <row r="121" spans="1:18" ht="12" customHeight="1" x14ac:dyDescent="0.15">
      <c r="A121" s="322"/>
      <c r="B121" s="298"/>
      <c r="C121" s="301"/>
      <c r="D121" s="87"/>
      <c r="E121" s="88"/>
      <c r="F121" s="104"/>
      <c r="G121" s="307"/>
      <c r="H121" s="89"/>
      <c r="I121" s="89"/>
      <c r="J121" s="89"/>
      <c r="K121" s="89"/>
      <c r="L121" s="165"/>
      <c r="M121" s="308"/>
      <c r="N121" s="90"/>
      <c r="O121" s="89"/>
      <c r="P121" s="89"/>
      <c r="Q121" s="305"/>
      <c r="R121" s="306"/>
    </row>
    <row r="122" spans="1:18" ht="12" customHeight="1" x14ac:dyDescent="0.15">
      <c r="A122" s="322"/>
      <c r="B122" s="285" t="s">
        <v>849</v>
      </c>
      <c r="C122" s="285" t="s">
        <v>850</v>
      </c>
      <c r="D122" s="91" t="s">
        <v>625</v>
      </c>
      <c r="E122" s="92" t="s">
        <v>1061</v>
      </c>
      <c r="F122" s="91"/>
      <c r="G122" s="183"/>
      <c r="H122" s="93" t="s">
        <v>625</v>
      </c>
      <c r="I122" s="93" t="s">
        <v>625</v>
      </c>
      <c r="J122" s="93"/>
      <c r="K122" s="93"/>
      <c r="L122" s="166" t="s">
        <v>625</v>
      </c>
      <c r="M122" s="290" t="s">
        <v>765</v>
      </c>
      <c r="N122" s="94" t="s">
        <v>625</v>
      </c>
      <c r="O122" s="93"/>
      <c r="P122" s="93"/>
      <c r="Q122" s="291" t="s">
        <v>627</v>
      </c>
      <c r="R122" s="294" t="s">
        <v>627</v>
      </c>
    </row>
    <row r="123" spans="1:18" ht="12" customHeight="1" x14ac:dyDescent="0.15">
      <c r="A123" s="322"/>
      <c r="B123" s="286"/>
      <c r="C123" s="288"/>
      <c r="D123" s="95"/>
      <c r="E123" s="84"/>
      <c r="F123" s="95"/>
      <c r="G123" s="183"/>
      <c r="H123" s="96"/>
      <c r="I123" s="96"/>
      <c r="J123" s="96"/>
      <c r="K123" s="96"/>
      <c r="L123" s="163"/>
      <c r="M123" s="290"/>
      <c r="N123" s="97"/>
      <c r="O123" s="96"/>
      <c r="P123" s="96"/>
      <c r="Q123" s="292"/>
      <c r="R123" s="295"/>
    </row>
    <row r="124" spans="1:18" ht="12" customHeight="1" x14ac:dyDescent="0.15">
      <c r="A124" s="322"/>
      <c r="B124" s="286"/>
      <c r="C124" s="288"/>
      <c r="D124" s="95"/>
      <c r="E124" s="84"/>
      <c r="F124" s="95"/>
      <c r="G124" s="183"/>
      <c r="H124" s="98" t="s">
        <v>625</v>
      </c>
      <c r="I124" s="98" t="s">
        <v>625</v>
      </c>
      <c r="J124" s="96"/>
      <c r="K124" s="96"/>
      <c r="L124" s="161" t="s">
        <v>625</v>
      </c>
      <c r="M124" s="290" t="s">
        <v>851</v>
      </c>
      <c r="N124" s="97" t="s">
        <v>625</v>
      </c>
      <c r="O124" s="96"/>
      <c r="P124" s="96"/>
      <c r="Q124" s="292"/>
      <c r="R124" s="295"/>
    </row>
    <row r="125" spans="1:18" ht="12" customHeight="1" x14ac:dyDescent="0.15">
      <c r="A125" s="323"/>
      <c r="B125" s="287"/>
      <c r="C125" s="289"/>
      <c r="D125" s="99"/>
      <c r="E125" s="100"/>
      <c r="F125" s="99"/>
      <c r="G125" s="185"/>
      <c r="H125" s="101"/>
      <c r="I125" s="101"/>
      <c r="J125" s="101"/>
      <c r="K125" s="101"/>
      <c r="L125" s="167"/>
      <c r="M125" s="297"/>
      <c r="N125" s="102"/>
      <c r="O125" s="101"/>
      <c r="P125" s="101"/>
      <c r="Q125" s="293"/>
      <c r="R125" s="296"/>
    </row>
  </sheetData>
  <mergeCells count="118">
    <mergeCell ref="B118:B121"/>
    <mergeCell ref="C118:C121"/>
    <mergeCell ref="G118:G119"/>
    <mergeCell ref="Q118:Q121"/>
    <mergeCell ref="B122:B125"/>
    <mergeCell ref="C122:C125"/>
    <mergeCell ref="M122:M123"/>
    <mergeCell ref="Q122:Q125"/>
    <mergeCell ref="R122:R125"/>
    <mergeCell ref="M124:M125"/>
    <mergeCell ref="M120:M121"/>
    <mergeCell ref="R118:R121"/>
    <mergeCell ref="G120:G121"/>
    <mergeCell ref="R97:R103"/>
    <mergeCell ref="M99:M100"/>
    <mergeCell ref="M101:M103"/>
    <mergeCell ref="C104:C117"/>
    <mergeCell ref="M104:M105"/>
    <mergeCell ref="Q104:Q117"/>
    <mergeCell ref="R104:R117"/>
    <mergeCell ref="M106:M107"/>
    <mergeCell ref="M108:M109"/>
    <mergeCell ref="M110:M111"/>
    <mergeCell ref="M112:M113"/>
    <mergeCell ref="M114:M115"/>
    <mergeCell ref="M116:M117"/>
    <mergeCell ref="M88:M89"/>
    <mergeCell ref="M90:M91"/>
    <mergeCell ref="M92:M93"/>
    <mergeCell ref="M94:M96"/>
    <mergeCell ref="M77:M79"/>
    <mergeCell ref="C80:C96"/>
    <mergeCell ref="M80:M81"/>
    <mergeCell ref="Q80:Q96"/>
    <mergeCell ref="M118:M119"/>
    <mergeCell ref="C97:C103"/>
    <mergeCell ref="M97:M98"/>
    <mergeCell ref="Q97:Q103"/>
    <mergeCell ref="L71:M72"/>
    <mergeCell ref="N71:P71"/>
    <mergeCell ref="Q71:R71"/>
    <mergeCell ref="R73:R79"/>
    <mergeCell ref="R80:R96"/>
    <mergeCell ref="J67:R67"/>
    <mergeCell ref="J68:R68"/>
    <mergeCell ref="A70:A72"/>
    <mergeCell ref="B70:B72"/>
    <mergeCell ref="C70:C72"/>
    <mergeCell ref="D70:M70"/>
    <mergeCell ref="N70:R70"/>
    <mergeCell ref="D71:E72"/>
    <mergeCell ref="F71:G72"/>
    <mergeCell ref="H71:K71"/>
    <mergeCell ref="A73:A125"/>
    <mergeCell ref="B73:B117"/>
    <mergeCell ref="C73:C79"/>
    <mergeCell ref="M73:M74"/>
    <mergeCell ref="Q73:Q79"/>
    <mergeCell ref="M75:M76"/>
    <mergeCell ref="M82:M83"/>
    <mergeCell ref="M84:M85"/>
    <mergeCell ref="M86:M87"/>
    <mergeCell ref="R32:R38"/>
    <mergeCell ref="R21:R31"/>
    <mergeCell ref="R48:R58"/>
    <mergeCell ref="M50:M51"/>
    <mergeCell ref="M52:M53"/>
    <mergeCell ref="M56:M58"/>
    <mergeCell ref="C39:C46"/>
    <mergeCell ref="M39:M40"/>
    <mergeCell ref="M41:M42"/>
    <mergeCell ref="M43:M44"/>
    <mergeCell ref="M45:M46"/>
    <mergeCell ref="M54:M55"/>
    <mergeCell ref="R39:R47"/>
    <mergeCell ref="R8:R9"/>
    <mergeCell ref="C10:C20"/>
    <mergeCell ref="C21:C30"/>
    <mergeCell ref="M21:M22"/>
    <mergeCell ref="M23:M24"/>
    <mergeCell ref="M25:M26"/>
    <mergeCell ref="M27:M28"/>
    <mergeCell ref="M29:M30"/>
    <mergeCell ref="M10:M11"/>
    <mergeCell ref="Q10:Q20"/>
    <mergeCell ref="R10:R20"/>
    <mergeCell ref="M12:M13"/>
    <mergeCell ref="M14:M15"/>
    <mergeCell ref="M16:M17"/>
    <mergeCell ref="A8:A58"/>
    <mergeCell ref="B8:B58"/>
    <mergeCell ref="C8:C9"/>
    <mergeCell ref="M8:M9"/>
    <mergeCell ref="Q8:Q9"/>
    <mergeCell ref="M18:M20"/>
    <mergeCell ref="C32:C37"/>
    <mergeCell ref="M32:M33"/>
    <mergeCell ref="C48:C58"/>
    <mergeCell ref="M48:M49"/>
    <mergeCell ref="Q48:Q58"/>
    <mergeCell ref="Q39:Q47"/>
    <mergeCell ref="Q32:Q38"/>
    <mergeCell ref="Q21:Q31"/>
    <mergeCell ref="M34:M35"/>
    <mergeCell ref="M36:M37"/>
    <mergeCell ref="J2:R2"/>
    <mergeCell ref="J3:R3"/>
    <mergeCell ref="A5:A7"/>
    <mergeCell ref="B5:B7"/>
    <mergeCell ref="C5:C7"/>
    <mergeCell ref="D5:M5"/>
    <mergeCell ref="N5:R5"/>
    <mergeCell ref="D6:E7"/>
    <mergeCell ref="F6:G7"/>
    <mergeCell ref="H6:K6"/>
    <mergeCell ref="L6:M7"/>
    <mergeCell ref="N6:P6"/>
    <mergeCell ref="Q6:R6"/>
  </mergeCells>
  <phoneticPr fontId="5"/>
  <dataValidations count="1">
    <dataValidation type="list" allowBlank="1" showInputMessage="1" showErrorMessage="1" sqref="D8 L12 I8 L8 N8 N21:P21 I10 L10 N10:O10 D10 H14:I14 P12 N14 D21 L94:L95 D32 P120 D39 L120 D48 N56:P57 N52:P52 N50:P50 N45:P45 N41:P41 N36:P36 N29:P29 N27:P27 N25:P25 P18:P19 N16:P16 P14 P77:P78 N114 N110 N108 N106 P75 N43:P43 N34:P34 N23:P23 I56:I57 I52 I50 I45 I43 I41 I36:L36 I34:L34 I29:L29 I27:L27 I25:L25 I23 H18:I19 H16:I16 H12:I12 N99:P99 L122 I116 I114 I112 I110 I108 I106 P118 H122:I122 H118:I118 I104 H80 H86:I86 N84:P84 I77:I78 I75 L73 P73 I73 L90 D73 N18:N19 N12 N32:P32 N48:O48 I21 I32:L32 I39 N39:P39 I48 F8:F15 F17 F27 F21:F25 N120 F32:F36 L21 L56:L57 L52 L50 L45 L43 L41 L23 L18:L19 L16 L14 L39 L48 N73 N75 L75 N80:P80 I97 D80 L80 L88 L92 F39:F52 L77:L78 N77:N78 N82:P82 N86:P86 N88:P88 N90:P90 N92:P92 N94:P95 N101:P102 P106 P108 P110 P112 N112 P116 P104 N104 N118 N124 L101:L102 L99 L97 L108 L106 L104 L116 L114 L112 L110 L124 L118 H124:I124 N97:P97 I99 I101:I102 H84:I84 H82 H88 H90 H92 H94:H95 F82 F84 F86 F88 F90 F110 F120 D97 D104 D118 D122 F118 L54 N122 L84 L82 L86 F97:F108 N54:P54 I54 F73:F80 H120" xr:uid="{00000000-0002-0000-0600-000000000000}">
      <formula1>"□,■"</formula1>
    </dataValidation>
  </dataValidations>
  <pageMargins left="0.61" right="0.24" top="0.59" bottom="0.28999999999999998" header="0.3" footer="0.16"/>
  <pageSetup paperSize="9" orientation="portrait" r:id="rId1"/>
  <rowBreaks count="1" manualBreakCount="1">
    <brk id="65"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0000"/>
  </sheetPr>
  <dimension ref="A1:R136"/>
  <sheetViews>
    <sheetView zoomScaleNormal="100" workbookViewId="0">
      <selection activeCell="N114" sqref="N114:R114"/>
    </sheetView>
  </sheetViews>
  <sheetFormatPr defaultColWidth="9" defaultRowHeight="11.25" x14ac:dyDescent="0.15"/>
  <cols>
    <col min="1" max="1" width="3.125" style="76" customWidth="1"/>
    <col min="2" max="2" width="14.125" style="76" customWidth="1"/>
    <col min="3" max="3" width="8.375" style="76" customWidth="1"/>
    <col min="4" max="4" width="2.625" style="76" customWidth="1"/>
    <col min="5" max="5" width="3" style="76" customWidth="1"/>
    <col min="6" max="6" width="2.625" style="109" customWidth="1"/>
    <col min="7" max="7" width="8.375" style="109" customWidth="1"/>
    <col min="8" max="11" width="2.625" style="76" customWidth="1"/>
    <col min="12" max="12" width="2.125" style="76" customWidth="1"/>
    <col min="13" max="13" width="12.125" style="110" customWidth="1"/>
    <col min="14" max="16" width="2.625" style="77" customWidth="1"/>
    <col min="17" max="18" width="10.625" style="77" customWidth="1"/>
    <col min="19" max="19" width="9" style="76" customWidth="1"/>
    <col min="20" max="16384" width="9" style="76"/>
  </cols>
  <sheetData>
    <row r="1" spans="1:18" s="69" customFormat="1" ht="18" customHeight="1" x14ac:dyDescent="0.15">
      <c r="A1" s="72" t="s">
        <v>853</v>
      </c>
      <c r="B1" s="72"/>
      <c r="C1" s="72"/>
      <c r="D1" s="72"/>
      <c r="E1" s="72"/>
      <c r="F1" s="107"/>
      <c r="G1" s="107"/>
      <c r="H1" s="72"/>
      <c r="I1" s="72"/>
      <c r="J1" s="72"/>
      <c r="K1" s="72"/>
      <c r="L1" s="72"/>
      <c r="M1" s="108"/>
      <c r="N1" s="70"/>
      <c r="O1" s="70"/>
      <c r="P1" s="70"/>
      <c r="Q1" s="70"/>
      <c r="R1" s="75" t="s">
        <v>877</v>
      </c>
    </row>
    <row r="2" spans="1:18" s="69" customFormat="1" ht="15" customHeight="1" x14ac:dyDescent="0.15">
      <c r="A2" s="72"/>
      <c r="B2" s="72"/>
      <c r="C2" s="72"/>
      <c r="D2" s="72"/>
      <c r="E2" s="72"/>
      <c r="F2" s="107"/>
      <c r="G2" s="107"/>
      <c r="H2" s="72"/>
      <c r="I2" s="72"/>
      <c r="J2" s="325" t="s">
        <v>607</v>
      </c>
      <c r="K2" s="325"/>
      <c r="L2" s="325"/>
      <c r="M2" s="325"/>
      <c r="N2" s="325"/>
      <c r="O2" s="325"/>
      <c r="P2" s="325"/>
      <c r="Q2" s="325"/>
      <c r="R2" s="325"/>
    </row>
    <row r="3" spans="1:18" s="69" customFormat="1" ht="15" customHeight="1" x14ac:dyDescent="0.15">
      <c r="A3" s="72"/>
      <c r="B3" s="72" t="s">
        <v>854</v>
      </c>
      <c r="C3" s="72"/>
      <c r="D3" s="72"/>
      <c r="E3" s="72"/>
      <c r="F3" s="107"/>
      <c r="G3" s="107"/>
      <c r="H3" s="72"/>
      <c r="I3" s="72"/>
      <c r="J3" s="326" t="s">
        <v>608</v>
      </c>
      <c r="K3" s="326"/>
      <c r="L3" s="326"/>
      <c r="M3" s="326"/>
      <c r="N3" s="326"/>
      <c r="O3" s="326"/>
      <c r="P3" s="326"/>
      <c r="Q3" s="326"/>
      <c r="R3" s="326"/>
    </row>
    <row r="5" spans="1:18" s="79" customFormat="1" ht="13.5" customHeight="1" x14ac:dyDescent="0.15">
      <c r="A5" s="327"/>
      <c r="B5" s="330" t="s">
        <v>609</v>
      </c>
      <c r="C5" s="330" t="s">
        <v>610</v>
      </c>
      <c r="D5" s="330" t="s">
        <v>611</v>
      </c>
      <c r="E5" s="330"/>
      <c r="F5" s="330"/>
      <c r="G5" s="330"/>
      <c r="H5" s="330"/>
      <c r="I5" s="330"/>
      <c r="J5" s="330"/>
      <c r="K5" s="330"/>
      <c r="L5" s="330"/>
      <c r="M5" s="332"/>
      <c r="N5" s="333" t="s">
        <v>1110</v>
      </c>
      <c r="O5" s="333"/>
      <c r="P5" s="333"/>
      <c r="Q5" s="333"/>
      <c r="R5" s="334"/>
    </row>
    <row r="6" spans="1:18" s="79" customFormat="1" ht="13.5" customHeight="1" x14ac:dyDescent="0.15">
      <c r="A6" s="328"/>
      <c r="B6" s="320"/>
      <c r="C6" s="320"/>
      <c r="D6" s="335" t="s">
        <v>612</v>
      </c>
      <c r="E6" s="336"/>
      <c r="F6" s="335" t="s">
        <v>613</v>
      </c>
      <c r="G6" s="336"/>
      <c r="H6" s="320" t="s">
        <v>614</v>
      </c>
      <c r="I6" s="320"/>
      <c r="J6" s="320"/>
      <c r="K6" s="320"/>
      <c r="L6" s="315" t="s">
        <v>615</v>
      </c>
      <c r="M6" s="316"/>
      <c r="N6" s="319" t="s">
        <v>616</v>
      </c>
      <c r="O6" s="320"/>
      <c r="P6" s="320"/>
      <c r="Q6" s="320" t="s">
        <v>617</v>
      </c>
      <c r="R6" s="321"/>
    </row>
    <row r="7" spans="1:18" s="79" customFormat="1" ht="13.5" customHeight="1" thickBot="1" x14ac:dyDescent="0.2">
      <c r="A7" s="329"/>
      <c r="B7" s="331"/>
      <c r="C7" s="331"/>
      <c r="D7" s="337"/>
      <c r="E7" s="338"/>
      <c r="F7" s="337"/>
      <c r="G7" s="338"/>
      <c r="H7" s="80">
        <v>1</v>
      </c>
      <c r="I7" s="80">
        <v>2</v>
      </c>
      <c r="J7" s="80">
        <v>3</v>
      </c>
      <c r="K7" s="80">
        <v>4</v>
      </c>
      <c r="L7" s="317"/>
      <c r="M7" s="318"/>
      <c r="N7" s="81" t="s">
        <v>618</v>
      </c>
      <c r="O7" s="80" t="s">
        <v>619</v>
      </c>
      <c r="P7" s="80" t="s">
        <v>620</v>
      </c>
      <c r="Q7" s="80" t="s">
        <v>621</v>
      </c>
      <c r="R7" s="82" t="s">
        <v>622</v>
      </c>
    </row>
    <row r="8" spans="1:18" s="77" customFormat="1" ht="12" customHeight="1" thickTop="1" x14ac:dyDescent="0.15">
      <c r="A8" s="376" t="s">
        <v>777</v>
      </c>
      <c r="B8" s="364" t="s">
        <v>778</v>
      </c>
      <c r="C8" s="364" t="s">
        <v>779</v>
      </c>
      <c r="D8" s="83" t="s">
        <v>625</v>
      </c>
      <c r="E8" s="103" t="s">
        <v>1061</v>
      </c>
      <c r="F8" s="83" t="s">
        <v>625</v>
      </c>
      <c r="G8" s="186" t="s">
        <v>780</v>
      </c>
      <c r="H8" s="85"/>
      <c r="I8" s="85" t="s">
        <v>625</v>
      </c>
      <c r="J8" s="85"/>
      <c r="K8" s="85"/>
      <c r="L8" s="162" t="s">
        <v>625</v>
      </c>
      <c r="M8" s="379" t="s">
        <v>781</v>
      </c>
      <c r="N8" s="85" t="s">
        <v>625</v>
      </c>
      <c r="O8" s="85"/>
      <c r="P8" s="85" t="s">
        <v>625</v>
      </c>
      <c r="Q8" s="342" t="s">
        <v>627</v>
      </c>
      <c r="R8" s="348" t="s">
        <v>627</v>
      </c>
    </row>
    <row r="9" spans="1:18" s="77" customFormat="1" ht="12" customHeight="1" x14ac:dyDescent="0.15">
      <c r="A9" s="322"/>
      <c r="B9" s="286"/>
      <c r="C9" s="286"/>
      <c r="D9" s="95"/>
      <c r="E9" s="84"/>
      <c r="F9" s="98" t="s">
        <v>625</v>
      </c>
      <c r="G9" s="187" t="s">
        <v>959</v>
      </c>
      <c r="H9" s="96"/>
      <c r="I9" s="96"/>
      <c r="J9" s="96"/>
      <c r="K9" s="96"/>
      <c r="L9" s="163"/>
      <c r="M9" s="352"/>
      <c r="N9" s="97"/>
      <c r="O9" s="96"/>
      <c r="P9" s="96"/>
      <c r="Q9" s="292"/>
      <c r="R9" s="295"/>
    </row>
    <row r="10" spans="1:18" ht="12" customHeight="1" x14ac:dyDescent="0.15">
      <c r="A10" s="322"/>
      <c r="B10" s="286"/>
      <c r="C10" s="377"/>
      <c r="D10" s="95"/>
      <c r="E10" s="84"/>
      <c r="F10" s="98" t="s">
        <v>625</v>
      </c>
      <c r="G10" s="187" t="s">
        <v>682</v>
      </c>
      <c r="H10" s="96"/>
      <c r="I10" s="98" t="s">
        <v>625</v>
      </c>
      <c r="J10" s="96"/>
      <c r="K10" s="96"/>
      <c r="L10" s="161" t="s">
        <v>625</v>
      </c>
      <c r="M10" s="352" t="s">
        <v>782</v>
      </c>
      <c r="N10" s="97"/>
      <c r="O10" s="96"/>
      <c r="P10" s="98" t="s">
        <v>625</v>
      </c>
      <c r="Q10" s="292"/>
      <c r="R10" s="295"/>
    </row>
    <row r="11" spans="1:18" ht="12" customHeight="1" x14ac:dyDescent="0.15">
      <c r="A11" s="322"/>
      <c r="B11" s="286"/>
      <c r="C11" s="377"/>
      <c r="D11" s="95"/>
      <c r="E11" s="84"/>
      <c r="F11" s="98" t="s">
        <v>625</v>
      </c>
      <c r="G11" s="187" t="s">
        <v>943</v>
      </c>
      <c r="H11" s="96"/>
      <c r="I11" s="96"/>
      <c r="J11" s="96"/>
      <c r="K11" s="96"/>
      <c r="L11" s="163"/>
      <c r="M11" s="352"/>
      <c r="N11" s="97"/>
      <c r="O11" s="96"/>
      <c r="P11" s="96"/>
      <c r="Q11" s="292"/>
      <c r="R11" s="295"/>
    </row>
    <row r="12" spans="1:18" ht="12" customHeight="1" x14ac:dyDescent="0.15">
      <c r="A12" s="322"/>
      <c r="B12" s="286"/>
      <c r="C12" s="377"/>
      <c r="D12" s="95"/>
      <c r="E12" s="84"/>
      <c r="F12" s="98" t="s">
        <v>625</v>
      </c>
      <c r="G12" s="187" t="s">
        <v>961</v>
      </c>
      <c r="H12" s="96"/>
      <c r="I12" s="98" t="s">
        <v>625</v>
      </c>
      <c r="J12" s="96"/>
      <c r="K12" s="96"/>
      <c r="L12" s="161" t="s">
        <v>625</v>
      </c>
      <c r="M12" s="352" t="s">
        <v>783</v>
      </c>
      <c r="N12" s="97" t="s">
        <v>625</v>
      </c>
      <c r="O12" s="98" t="s">
        <v>625</v>
      </c>
      <c r="P12" s="98" t="s">
        <v>625</v>
      </c>
      <c r="Q12" s="292"/>
      <c r="R12" s="295"/>
    </row>
    <row r="13" spans="1:18" ht="12" customHeight="1" x14ac:dyDescent="0.15">
      <c r="A13" s="322"/>
      <c r="B13" s="286"/>
      <c r="C13" s="377"/>
      <c r="D13" s="95"/>
      <c r="E13" s="84"/>
      <c r="F13" s="98" t="s">
        <v>625</v>
      </c>
      <c r="G13" s="187" t="s">
        <v>955</v>
      </c>
      <c r="H13" s="96"/>
      <c r="I13" s="96"/>
      <c r="J13" s="96"/>
      <c r="K13" s="96"/>
      <c r="L13" s="163"/>
      <c r="M13" s="352"/>
      <c r="N13" s="97"/>
      <c r="O13" s="96"/>
      <c r="P13" s="96"/>
      <c r="Q13" s="292"/>
      <c r="R13" s="295"/>
    </row>
    <row r="14" spans="1:18" ht="12" customHeight="1" x14ac:dyDescent="0.15">
      <c r="A14" s="322"/>
      <c r="B14" s="286"/>
      <c r="C14" s="377"/>
      <c r="D14" s="95"/>
      <c r="E14" s="84"/>
      <c r="F14" s="98" t="s">
        <v>625</v>
      </c>
      <c r="G14" s="187" t="s">
        <v>956</v>
      </c>
      <c r="H14" s="96"/>
      <c r="I14" s="98" t="s">
        <v>625</v>
      </c>
      <c r="J14" s="96"/>
      <c r="K14" s="96"/>
      <c r="L14" s="161" t="s">
        <v>625</v>
      </c>
      <c r="M14" s="352" t="s">
        <v>784</v>
      </c>
      <c r="N14" s="97" t="s">
        <v>625</v>
      </c>
      <c r="O14" s="98" t="s">
        <v>625</v>
      </c>
      <c r="P14" s="98" t="s">
        <v>625</v>
      </c>
      <c r="Q14" s="292"/>
      <c r="R14" s="295"/>
    </row>
    <row r="15" spans="1:18" ht="12" customHeight="1" x14ac:dyDescent="0.15">
      <c r="A15" s="322"/>
      <c r="B15" s="286"/>
      <c r="C15" s="377"/>
      <c r="D15" s="95"/>
      <c r="E15" s="84"/>
      <c r="F15" s="98"/>
      <c r="G15" s="187" t="s">
        <v>957</v>
      </c>
      <c r="H15" s="96"/>
      <c r="I15" s="96"/>
      <c r="J15" s="96"/>
      <c r="K15" s="96"/>
      <c r="L15" s="163"/>
      <c r="M15" s="352"/>
      <c r="N15" s="97"/>
      <c r="O15" s="96"/>
      <c r="P15" s="96"/>
      <c r="Q15" s="292"/>
      <c r="R15" s="295"/>
    </row>
    <row r="16" spans="1:18" ht="12" customHeight="1" x14ac:dyDescent="0.15">
      <c r="A16" s="322"/>
      <c r="B16" s="286"/>
      <c r="C16" s="377"/>
      <c r="D16" s="95"/>
      <c r="E16" s="84"/>
      <c r="F16" s="98"/>
      <c r="G16" s="188"/>
      <c r="H16" s="96"/>
      <c r="I16" s="98" t="s">
        <v>625</v>
      </c>
      <c r="J16" s="96"/>
      <c r="K16" s="96"/>
      <c r="L16" s="161" t="s">
        <v>625</v>
      </c>
      <c r="M16" s="352" t="s">
        <v>785</v>
      </c>
      <c r="N16" s="97" t="s">
        <v>625</v>
      </c>
      <c r="O16" s="96"/>
      <c r="P16" s="98" t="s">
        <v>625</v>
      </c>
      <c r="Q16" s="292"/>
      <c r="R16" s="295"/>
    </row>
    <row r="17" spans="1:18" ht="12" customHeight="1" x14ac:dyDescent="0.15">
      <c r="A17" s="322"/>
      <c r="B17" s="286"/>
      <c r="C17" s="378"/>
      <c r="D17" s="87"/>
      <c r="E17" s="88"/>
      <c r="F17" s="104"/>
      <c r="G17" s="189"/>
      <c r="H17" s="89"/>
      <c r="I17" s="96"/>
      <c r="J17" s="89"/>
      <c r="K17" s="89"/>
      <c r="L17" s="165"/>
      <c r="M17" s="367"/>
      <c r="N17" s="90"/>
      <c r="O17" s="89"/>
      <c r="P17" s="89"/>
      <c r="Q17" s="305"/>
      <c r="R17" s="306"/>
    </row>
    <row r="18" spans="1:18" ht="12" customHeight="1" x14ac:dyDescent="0.15">
      <c r="A18" s="322"/>
      <c r="B18" s="286"/>
      <c r="C18" s="285" t="s">
        <v>786</v>
      </c>
      <c r="D18" s="91" t="s">
        <v>625</v>
      </c>
      <c r="E18" s="92" t="s">
        <v>1061</v>
      </c>
      <c r="F18" s="91" t="s">
        <v>625</v>
      </c>
      <c r="G18" s="190" t="s">
        <v>682</v>
      </c>
      <c r="H18" s="93"/>
      <c r="I18" s="93" t="s">
        <v>625</v>
      </c>
      <c r="J18" s="93"/>
      <c r="K18" s="93"/>
      <c r="L18" s="166" t="s">
        <v>625</v>
      </c>
      <c r="M18" s="368" t="s">
        <v>785</v>
      </c>
      <c r="N18" s="94" t="s">
        <v>625</v>
      </c>
      <c r="O18" s="93"/>
      <c r="P18" s="93" t="s">
        <v>625</v>
      </c>
      <c r="Q18" s="291" t="s">
        <v>627</v>
      </c>
      <c r="R18" s="294" t="s">
        <v>627</v>
      </c>
    </row>
    <row r="19" spans="1:18" ht="12" customHeight="1" x14ac:dyDescent="0.15">
      <c r="A19" s="322"/>
      <c r="B19" s="286"/>
      <c r="C19" s="377"/>
      <c r="D19" s="95"/>
      <c r="E19" s="84"/>
      <c r="F19" s="98" t="s">
        <v>625</v>
      </c>
      <c r="G19" s="187" t="s">
        <v>958</v>
      </c>
      <c r="H19" s="96"/>
      <c r="I19" s="96"/>
      <c r="J19" s="96"/>
      <c r="K19" s="96"/>
      <c r="L19" s="163"/>
      <c r="M19" s="352"/>
      <c r="N19" s="97"/>
      <c r="O19" s="96"/>
      <c r="P19" s="96"/>
      <c r="Q19" s="292"/>
      <c r="R19" s="295"/>
    </row>
    <row r="20" spans="1:18" ht="12" customHeight="1" x14ac:dyDescent="0.15">
      <c r="A20" s="322"/>
      <c r="B20" s="286"/>
      <c r="C20" s="377"/>
      <c r="D20" s="95"/>
      <c r="E20" s="84"/>
      <c r="F20" s="98" t="s">
        <v>625</v>
      </c>
      <c r="G20" s="187" t="s">
        <v>960</v>
      </c>
      <c r="H20" s="96"/>
      <c r="I20" s="98" t="s">
        <v>625</v>
      </c>
      <c r="J20" s="96"/>
      <c r="K20" s="96"/>
      <c r="L20" s="161" t="s">
        <v>625</v>
      </c>
      <c r="M20" s="352" t="s">
        <v>783</v>
      </c>
      <c r="N20" s="97"/>
      <c r="O20" s="96"/>
      <c r="P20" s="98" t="s">
        <v>625</v>
      </c>
      <c r="Q20" s="292"/>
      <c r="R20" s="295"/>
    </row>
    <row r="21" spans="1:18" ht="12" customHeight="1" x14ac:dyDescent="0.15">
      <c r="A21" s="322"/>
      <c r="B21" s="286"/>
      <c r="C21" s="377"/>
      <c r="D21" s="95"/>
      <c r="E21" s="84"/>
      <c r="F21" s="98" t="s">
        <v>625</v>
      </c>
      <c r="G21" s="187" t="s">
        <v>962</v>
      </c>
      <c r="H21" s="96"/>
      <c r="I21" s="96"/>
      <c r="J21" s="96"/>
      <c r="K21" s="96"/>
      <c r="L21" s="163"/>
      <c r="M21" s="352"/>
      <c r="N21" s="97"/>
      <c r="O21" s="96"/>
      <c r="P21" s="96"/>
      <c r="Q21" s="292"/>
      <c r="R21" s="295"/>
    </row>
    <row r="22" spans="1:18" ht="12" customHeight="1" x14ac:dyDescent="0.15">
      <c r="A22" s="322"/>
      <c r="B22" s="286"/>
      <c r="C22" s="377"/>
      <c r="D22" s="95"/>
      <c r="E22" s="84"/>
      <c r="F22" s="98" t="s">
        <v>625</v>
      </c>
      <c r="G22" s="187" t="s">
        <v>950</v>
      </c>
      <c r="H22" s="96"/>
      <c r="I22" s="96"/>
      <c r="J22" s="98" t="s">
        <v>625</v>
      </c>
      <c r="K22" s="98" t="s">
        <v>625</v>
      </c>
      <c r="L22" s="161" t="s">
        <v>625</v>
      </c>
      <c r="M22" s="352" t="s">
        <v>787</v>
      </c>
      <c r="N22" s="97" t="s">
        <v>625</v>
      </c>
      <c r="O22" s="96"/>
      <c r="P22" s="96"/>
      <c r="Q22" s="292"/>
      <c r="R22" s="295"/>
    </row>
    <row r="23" spans="1:18" ht="12" customHeight="1" x14ac:dyDescent="0.15">
      <c r="A23" s="322"/>
      <c r="B23" s="286"/>
      <c r="C23" s="377"/>
      <c r="D23" s="95"/>
      <c r="E23" s="84"/>
      <c r="F23" s="98" t="s">
        <v>625</v>
      </c>
      <c r="G23" s="187" t="s">
        <v>963</v>
      </c>
      <c r="H23" s="96"/>
      <c r="I23" s="96"/>
      <c r="J23" s="98"/>
      <c r="K23" s="96"/>
      <c r="L23" s="161"/>
      <c r="M23" s="352"/>
      <c r="N23" s="97"/>
      <c r="O23" s="96"/>
      <c r="P23" s="96"/>
      <c r="Q23" s="292"/>
      <c r="R23" s="295"/>
    </row>
    <row r="24" spans="1:18" ht="12" customHeight="1" x14ac:dyDescent="0.15">
      <c r="A24" s="322"/>
      <c r="B24" s="286"/>
      <c r="C24" s="378"/>
      <c r="D24" s="87"/>
      <c r="E24" s="88"/>
      <c r="F24" s="98" t="s">
        <v>625</v>
      </c>
      <c r="G24" s="191" t="s">
        <v>964</v>
      </c>
      <c r="H24" s="89"/>
      <c r="I24" s="89"/>
      <c r="J24" s="89"/>
      <c r="K24" s="89"/>
      <c r="L24" s="165"/>
      <c r="M24" s="367"/>
      <c r="N24" s="90"/>
      <c r="O24" s="89"/>
      <c r="P24" s="89"/>
      <c r="Q24" s="305"/>
      <c r="R24" s="306"/>
    </row>
    <row r="25" spans="1:18" ht="12" customHeight="1" x14ac:dyDescent="0.15">
      <c r="A25" s="322"/>
      <c r="B25" s="286"/>
      <c r="C25" s="299" t="s">
        <v>788</v>
      </c>
      <c r="D25" s="91" t="s">
        <v>625</v>
      </c>
      <c r="E25" s="84" t="s">
        <v>1061</v>
      </c>
      <c r="F25" s="91" t="s">
        <v>625</v>
      </c>
      <c r="G25" s="190" t="s">
        <v>682</v>
      </c>
      <c r="H25" s="93"/>
      <c r="I25" s="93" t="s">
        <v>625</v>
      </c>
      <c r="J25" s="93" t="s">
        <v>625</v>
      </c>
      <c r="K25" s="93" t="s">
        <v>625</v>
      </c>
      <c r="L25" s="166" t="s">
        <v>625</v>
      </c>
      <c r="M25" s="352" t="s">
        <v>789</v>
      </c>
      <c r="N25" s="94" t="s">
        <v>625</v>
      </c>
      <c r="O25" s="93"/>
      <c r="P25" s="93" t="s">
        <v>625</v>
      </c>
      <c r="Q25" s="291" t="s">
        <v>627</v>
      </c>
      <c r="R25" s="294" t="s">
        <v>627</v>
      </c>
    </row>
    <row r="26" spans="1:18" ht="12" customHeight="1" x14ac:dyDescent="0.15">
      <c r="A26" s="322"/>
      <c r="B26" s="286"/>
      <c r="C26" s="300"/>
      <c r="D26" s="95"/>
      <c r="E26" s="84"/>
      <c r="F26" s="98" t="s">
        <v>625</v>
      </c>
      <c r="G26" s="187" t="s">
        <v>958</v>
      </c>
      <c r="H26" s="96"/>
      <c r="I26" s="96"/>
      <c r="J26" s="96"/>
      <c r="K26" s="96"/>
      <c r="L26" s="163"/>
      <c r="M26" s="352"/>
      <c r="N26" s="97"/>
      <c r="O26" s="96"/>
      <c r="P26" s="96"/>
      <c r="Q26" s="292"/>
      <c r="R26" s="295"/>
    </row>
    <row r="27" spans="1:18" ht="12" customHeight="1" x14ac:dyDescent="0.15">
      <c r="A27" s="322"/>
      <c r="B27" s="286"/>
      <c r="C27" s="300"/>
      <c r="D27" s="95"/>
      <c r="E27" s="84"/>
      <c r="F27" s="98" t="s">
        <v>625</v>
      </c>
      <c r="G27" s="187" t="s">
        <v>960</v>
      </c>
      <c r="H27" s="96"/>
      <c r="I27" s="98" t="s">
        <v>625</v>
      </c>
      <c r="J27" s="98" t="s">
        <v>625</v>
      </c>
      <c r="K27" s="98" t="s">
        <v>625</v>
      </c>
      <c r="L27" s="161" t="s">
        <v>625</v>
      </c>
      <c r="M27" s="352" t="s">
        <v>790</v>
      </c>
      <c r="N27" s="97" t="s">
        <v>625</v>
      </c>
      <c r="O27" s="96"/>
      <c r="P27" s="98" t="s">
        <v>625</v>
      </c>
      <c r="Q27" s="292"/>
      <c r="R27" s="295"/>
    </row>
    <row r="28" spans="1:18" ht="12" customHeight="1" x14ac:dyDescent="0.15">
      <c r="A28" s="322"/>
      <c r="B28" s="286"/>
      <c r="C28" s="301"/>
      <c r="D28" s="87"/>
      <c r="E28" s="88"/>
      <c r="F28" s="104"/>
      <c r="G28" s="192"/>
      <c r="H28" s="89"/>
      <c r="I28" s="89"/>
      <c r="J28" s="89"/>
      <c r="K28" s="89"/>
      <c r="L28" s="165"/>
      <c r="M28" s="367"/>
      <c r="N28" s="90"/>
      <c r="O28" s="89"/>
      <c r="P28" s="89"/>
      <c r="Q28" s="305"/>
      <c r="R28" s="306"/>
    </row>
    <row r="29" spans="1:18" ht="12" customHeight="1" x14ac:dyDescent="0.15">
      <c r="A29" s="322"/>
      <c r="B29" s="286"/>
      <c r="C29" s="285" t="s">
        <v>791</v>
      </c>
      <c r="D29" s="91" t="s">
        <v>625</v>
      </c>
      <c r="E29" s="92" t="s">
        <v>1061</v>
      </c>
      <c r="F29" s="91" t="s">
        <v>625</v>
      </c>
      <c r="G29" s="190" t="s">
        <v>682</v>
      </c>
      <c r="H29" s="93"/>
      <c r="I29" s="93" t="s">
        <v>625</v>
      </c>
      <c r="J29" s="93"/>
      <c r="K29" s="93"/>
      <c r="L29" s="166" t="s">
        <v>625</v>
      </c>
      <c r="M29" s="368" t="s">
        <v>792</v>
      </c>
      <c r="N29" s="94" t="s">
        <v>625</v>
      </c>
      <c r="O29" s="93"/>
      <c r="P29" s="93" t="s">
        <v>625</v>
      </c>
      <c r="Q29" s="291" t="s">
        <v>627</v>
      </c>
      <c r="R29" s="294" t="s">
        <v>627</v>
      </c>
    </row>
    <row r="30" spans="1:18" ht="12" customHeight="1" x14ac:dyDescent="0.15">
      <c r="A30" s="322"/>
      <c r="B30" s="286"/>
      <c r="C30" s="300"/>
      <c r="D30" s="95"/>
      <c r="E30" s="84"/>
      <c r="F30" s="98" t="s">
        <v>625</v>
      </c>
      <c r="G30" s="187" t="s">
        <v>958</v>
      </c>
      <c r="H30" s="96"/>
      <c r="I30" s="96"/>
      <c r="J30" s="96"/>
      <c r="K30" s="96"/>
      <c r="L30" s="163"/>
      <c r="M30" s="352"/>
      <c r="N30" s="97"/>
      <c r="O30" s="96"/>
      <c r="P30" s="96"/>
      <c r="Q30" s="292"/>
      <c r="R30" s="295"/>
    </row>
    <row r="31" spans="1:18" ht="12" customHeight="1" x14ac:dyDescent="0.15">
      <c r="A31" s="322"/>
      <c r="B31" s="286"/>
      <c r="C31" s="300"/>
      <c r="D31" s="95"/>
      <c r="E31" s="84"/>
      <c r="F31" s="98" t="s">
        <v>625</v>
      </c>
      <c r="G31" s="187" t="s">
        <v>960</v>
      </c>
      <c r="H31" s="96"/>
      <c r="I31" s="98" t="s">
        <v>625</v>
      </c>
      <c r="J31" s="96"/>
      <c r="K31" s="96"/>
      <c r="L31" s="161" t="s">
        <v>625</v>
      </c>
      <c r="M31" s="352" t="s">
        <v>793</v>
      </c>
      <c r="N31" s="97" t="s">
        <v>625</v>
      </c>
      <c r="O31" s="96"/>
      <c r="P31" s="98" t="s">
        <v>625</v>
      </c>
      <c r="Q31" s="292"/>
      <c r="R31" s="295"/>
    </row>
    <row r="32" spans="1:18" ht="12" customHeight="1" x14ac:dyDescent="0.15">
      <c r="A32" s="322"/>
      <c r="B32" s="286"/>
      <c r="C32" s="300"/>
      <c r="D32" s="95"/>
      <c r="E32" s="84"/>
      <c r="F32" s="98" t="s">
        <v>625</v>
      </c>
      <c r="G32" s="187" t="s">
        <v>962</v>
      </c>
      <c r="H32" s="96"/>
      <c r="I32" s="96"/>
      <c r="J32" s="96"/>
      <c r="K32" s="96"/>
      <c r="L32" s="163"/>
      <c r="M32" s="352"/>
      <c r="N32" s="97"/>
      <c r="O32" s="96"/>
      <c r="P32" s="96"/>
      <c r="Q32" s="292"/>
      <c r="R32" s="295"/>
    </row>
    <row r="33" spans="1:18" ht="12" customHeight="1" x14ac:dyDescent="0.15">
      <c r="A33" s="322"/>
      <c r="B33" s="286"/>
      <c r="C33" s="300"/>
      <c r="D33" s="95"/>
      <c r="E33" s="84"/>
      <c r="F33" s="98" t="s">
        <v>625</v>
      </c>
      <c r="G33" s="187" t="s">
        <v>965</v>
      </c>
      <c r="H33" s="96"/>
      <c r="I33" s="98" t="s">
        <v>625</v>
      </c>
      <c r="J33" s="96"/>
      <c r="K33" s="96"/>
      <c r="L33" s="161" t="s">
        <v>625</v>
      </c>
      <c r="M33" s="352" t="s">
        <v>794</v>
      </c>
      <c r="N33" s="97" t="s">
        <v>625</v>
      </c>
      <c r="O33" s="96"/>
      <c r="P33" s="98" t="s">
        <v>625</v>
      </c>
      <c r="Q33" s="292"/>
      <c r="R33" s="295"/>
    </row>
    <row r="34" spans="1:18" ht="12" customHeight="1" x14ac:dyDescent="0.15">
      <c r="A34" s="322"/>
      <c r="B34" s="286"/>
      <c r="C34" s="300"/>
      <c r="D34" s="95"/>
      <c r="E34" s="84"/>
      <c r="F34" s="98" t="s">
        <v>625</v>
      </c>
      <c r="G34" s="187" t="s">
        <v>955</v>
      </c>
      <c r="H34" s="96"/>
      <c r="I34" s="96"/>
      <c r="J34" s="96"/>
      <c r="K34" s="96"/>
      <c r="L34" s="163"/>
      <c r="M34" s="352"/>
      <c r="N34" s="97"/>
      <c r="O34" s="96"/>
      <c r="P34" s="96"/>
      <c r="Q34" s="292"/>
      <c r="R34" s="295"/>
    </row>
    <row r="35" spans="1:18" ht="12" customHeight="1" x14ac:dyDescent="0.15">
      <c r="A35" s="322"/>
      <c r="B35" s="286"/>
      <c r="C35" s="300"/>
      <c r="D35" s="95"/>
      <c r="E35" s="84"/>
      <c r="F35" s="98" t="s">
        <v>625</v>
      </c>
      <c r="G35" s="187" t="s">
        <v>956</v>
      </c>
      <c r="H35" s="96"/>
      <c r="I35" s="98" t="s">
        <v>625</v>
      </c>
      <c r="J35" s="96"/>
      <c r="K35" s="96"/>
      <c r="L35" s="161" t="s">
        <v>625</v>
      </c>
      <c r="M35" s="352" t="s">
        <v>966</v>
      </c>
      <c r="N35" s="97" t="s">
        <v>625</v>
      </c>
      <c r="O35" s="96"/>
      <c r="P35" s="117" t="s">
        <v>625</v>
      </c>
      <c r="Q35" s="292"/>
      <c r="R35" s="295"/>
    </row>
    <row r="36" spans="1:18" ht="12" customHeight="1" x14ac:dyDescent="0.15">
      <c r="A36" s="322"/>
      <c r="B36" s="286"/>
      <c r="C36" s="300"/>
      <c r="D36" s="95"/>
      <c r="E36" s="84"/>
      <c r="F36" s="98"/>
      <c r="G36" s="187" t="s">
        <v>957</v>
      </c>
      <c r="H36" s="96"/>
      <c r="I36" s="96"/>
      <c r="J36" s="96"/>
      <c r="K36" s="96"/>
      <c r="L36" s="163"/>
      <c r="M36" s="352"/>
      <c r="N36" s="97"/>
      <c r="O36" s="96"/>
      <c r="P36" s="96"/>
      <c r="Q36" s="292"/>
      <c r="R36" s="295"/>
    </row>
    <row r="37" spans="1:18" ht="12" customHeight="1" x14ac:dyDescent="0.15">
      <c r="A37" s="322"/>
      <c r="B37" s="286"/>
      <c r="C37" s="300"/>
      <c r="D37" s="95"/>
      <c r="E37" s="84"/>
      <c r="F37" s="98"/>
      <c r="G37" s="187"/>
      <c r="H37" s="96"/>
      <c r="I37" s="98" t="s">
        <v>625</v>
      </c>
      <c r="J37" s="96"/>
      <c r="K37" s="96"/>
      <c r="L37" s="161" t="s">
        <v>625</v>
      </c>
      <c r="M37" s="352" t="s">
        <v>967</v>
      </c>
      <c r="N37" s="97" t="s">
        <v>625</v>
      </c>
      <c r="O37" s="96"/>
      <c r="P37" s="98" t="s">
        <v>625</v>
      </c>
      <c r="Q37" s="292"/>
      <c r="R37" s="295"/>
    </row>
    <row r="38" spans="1:18" ht="12" customHeight="1" x14ac:dyDescent="0.15">
      <c r="A38" s="322"/>
      <c r="B38" s="286"/>
      <c r="C38" s="301"/>
      <c r="D38" s="87"/>
      <c r="E38" s="88"/>
      <c r="F38" s="104"/>
      <c r="G38" s="192"/>
      <c r="H38" s="89"/>
      <c r="I38" s="89"/>
      <c r="J38" s="89"/>
      <c r="K38" s="89"/>
      <c r="L38" s="165"/>
      <c r="M38" s="367"/>
      <c r="N38" s="90"/>
      <c r="O38" s="89"/>
      <c r="P38" s="89"/>
      <c r="Q38" s="305"/>
      <c r="R38" s="306"/>
    </row>
    <row r="39" spans="1:18" ht="12" customHeight="1" x14ac:dyDescent="0.15">
      <c r="A39" s="322"/>
      <c r="B39" s="286"/>
      <c r="C39" s="299" t="s">
        <v>795</v>
      </c>
      <c r="D39" s="91" t="s">
        <v>625</v>
      </c>
      <c r="E39" s="92" t="s">
        <v>1061</v>
      </c>
      <c r="F39" s="91" t="s">
        <v>625</v>
      </c>
      <c r="G39" s="190" t="s">
        <v>968</v>
      </c>
      <c r="H39" s="93"/>
      <c r="I39" s="93" t="s">
        <v>625</v>
      </c>
      <c r="J39" s="93" t="s">
        <v>625</v>
      </c>
      <c r="K39" s="93" t="s">
        <v>625</v>
      </c>
      <c r="L39" s="166" t="s">
        <v>625</v>
      </c>
      <c r="M39" s="368" t="s">
        <v>796</v>
      </c>
      <c r="N39" s="94" t="s">
        <v>625</v>
      </c>
      <c r="O39" s="93" t="s">
        <v>625</v>
      </c>
      <c r="P39" s="93"/>
      <c r="Q39" s="291" t="s">
        <v>627</v>
      </c>
      <c r="R39" s="294" t="s">
        <v>627</v>
      </c>
    </row>
    <row r="40" spans="1:18" ht="12" customHeight="1" x14ac:dyDescent="0.15">
      <c r="A40" s="322"/>
      <c r="B40" s="286"/>
      <c r="C40" s="300"/>
      <c r="D40" s="95"/>
      <c r="E40" s="84"/>
      <c r="F40" s="98"/>
      <c r="G40" s="187"/>
      <c r="H40" s="96"/>
      <c r="I40" s="96"/>
      <c r="J40" s="96"/>
      <c r="K40" s="96"/>
      <c r="L40" s="163"/>
      <c r="M40" s="352"/>
      <c r="N40" s="97"/>
      <c r="O40" s="96"/>
      <c r="P40" s="96"/>
      <c r="Q40" s="292"/>
      <c r="R40" s="295"/>
    </row>
    <row r="41" spans="1:18" ht="12" customHeight="1" x14ac:dyDescent="0.15">
      <c r="A41" s="322"/>
      <c r="B41" s="286"/>
      <c r="C41" s="301"/>
      <c r="D41" s="87"/>
      <c r="E41" s="88"/>
      <c r="F41" s="104"/>
      <c r="G41" s="192"/>
      <c r="H41" s="89"/>
      <c r="I41" s="89"/>
      <c r="J41" s="89"/>
      <c r="K41" s="89"/>
      <c r="L41" s="165"/>
      <c r="M41" s="367"/>
      <c r="N41" s="90"/>
      <c r="O41" s="89"/>
      <c r="P41" s="89"/>
      <c r="Q41" s="305"/>
      <c r="R41" s="306"/>
    </row>
    <row r="42" spans="1:18" ht="12" customHeight="1" x14ac:dyDescent="0.15">
      <c r="A42" s="322"/>
      <c r="B42" s="286"/>
      <c r="C42" s="309" t="s">
        <v>797</v>
      </c>
      <c r="D42" s="91" t="s">
        <v>625</v>
      </c>
      <c r="E42" s="92" t="s">
        <v>1061</v>
      </c>
      <c r="F42" s="91" t="s">
        <v>625</v>
      </c>
      <c r="G42" s="190" t="s">
        <v>682</v>
      </c>
      <c r="H42" s="93"/>
      <c r="I42" s="93" t="s">
        <v>625</v>
      </c>
      <c r="J42" s="93" t="s">
        <v>625</v>
      </c>
      <c r="K42" s="93"/>
      <c r="L42" s="166" t="s">
        <v>625</v>
      </c>
      <c r="M42" s="368" t="s">
        <v>798</v>
      </c>
      <c r="N42" s="94" t="s">
        <v>625</v>
      </c>
      <c r="O42" s="93" t="s">
        <v>625</v>
      </c>
      <c r="P42" s="93" t="s">
        <v>625</v>
      </c>
      <c r="Q42" s="291" t="s">
        <v>627</v>
      </c>
      <c r="R42" s="294" t="s">
        <v>627</v>
      </c>
    </row>
    <row r="43" spans="1:18" ht="12" customHeight="1" x14ac:dyDescent="0.15">
      <c r="A43" s="322"/>
      <c r="B43" s="286"/>
      <c r="C43" s="310"/>
      <c r="D43" s="95"/>
      <c r="E43" s="84"/>
      <c r="F43" s="98" t="s">
        <v>625</v>
      </c>
      <c r="G43" s="187" t="s">
        <v>958</v>
      </c>
      <c r="H43" s="96"/>
      <c r="I43" s="96"/>
      <c r="J43" s="96"/>
      <c r="K43" s="96"/>
      <c r="L43" s="163"/>
      <c r="M43" s="352"/>
      <c r="N43" s="97"/>
      <c r="O43" s="96"/>
      <c r="P43" s="96"/>
      <c r="Q43" s="292"/>
      <c r="R43" s="295"/>
    </row>
    <row r="44" spans="1:18" ht="12" customHeight="1" x14ac:dyDescent="0.15">
      <c r="A44" s="322"/>
      <c r="B44" s="286"/>
      <c r="C44" s="310"/>
      <c r="D44" s="95"/>
      <c r="E44" s="84"/>
      <c r="F44" s="98" t="s">
        <v>625</v>
      </c>
      <c r="G44" s="187" t="s">
        <v>960</v>
      </c>
      <c r="H44" s="96"/>
      <c r="I44" s="98" t="s">
        <v>625</v>
      </c>
      <c r="J44" s="98" t="s">
        <v>625</v>
      </c>
      <c r="K44" s="96"/>
      <c r="L44" s="161" t="s">
        <v>625</v>
      </c>
      <c r="M44" s="352" t="s">
        <v>799</v>
      </c>
      <c r="N44" s="97" t="s">
        <v>625</v>
      </c>
      <c r="O44" s="96" t="s">
        <v>625</v>
      </c>
      <c r="P44" s="98" t="s">
        <v>625</v>
      </c>
      <c r="Q44" s="292"/>
      <c r="R44" s="295"/>
    </row>
    <row r="45" spans="1:18" ht="12" customHeight="1" x14ac:dyDescent="0.15">
      <c r="A45" s="322"/>
      <c r="B45" s="286"/>
      <c r="C45" s="310"/>
      <c r="D45" s="95"/>
      <c r="E45" s="84"/>
      <c r="F45" s="98" t="s">
        <v>625</v>
      </c>
      <c r="G45" s="187" t="s">
        <v>962</v>
      </c>
      <c r="H45" s="96"/>
      <c r="I45" s="96"/>
      <c r="J45" s="96"/>
      <c r="K45" s="96"/>
      <c r="L45" s="163"/>
      <c r="M45" s="352"/>
      <c r="N45" s="97"/>
      <c r="O45" s="96"/>
      <c r="P45" s="96"/>
      <c r="Q45" s="292"/>
      <c r="R45" s="295"/>
    </row>
    <row r="46" spans="1:18" ht="12" customHeight="1" x14ac:dyDescent="0.15">
      <c r="A46" s="322"/>
      <c r="B46" s="286"/>
      <c r="C46" s="310"/>
      <c r="D46" s="95"/>
      <c r="E46" s="84"/>
      <c r="F46" s="98" t="s">
        <v>625</v>
      </c>
      <c r="G46" s="187" t="s">
        <v>950</v>
      </c>
      <c r="H46" s="96"/>
      <c r="I46" s="98" t="s">
        <v>625</v>
      </c>
      <c r="J46" s="98" t="s">
        <v>625</v>
      </c>
      <c r="K46" s="96"/>
      <c r="L46" s="161" t="s">
        <v>625</v>
      </c>
      <c r="M46" s="352" t="s">
        <v>800</v>
      </c>
      <c r="N46" s="97" t="s">
        <v>625</v>
      </c>
      <c r="O46" s="96" t="s">
        <v>625</v>
      </c>
      <c r="P46" s="98" t="s">
        <v>625</v>
      </c>
      <c r="Q46" s="292"/>
      <c r="R46" s="295"/>
    </row>
    <row r="47" spans="1:18" ht="12" customHeight="1" x14ac:dyDescent="0.15">
      <c r="A47" s="322"/>
      <c r="B47" s="286"/>
      <c r="C47" s="310"/>
      <c r="D47" s="95"/>
      <c r="E47" s="84"/>
      <c r="F47" s="98" t="s">
        <v>625</v>
      </c>
      <c r="G47" s="187"/>
      <c r="H47" s="96"/>
      <c r="I47" s="96"/>
      <c r="J47" s="96"/>
      <c r="K47" s="96"/>
      <c r="L47" s="163"/>
      <c r="M47" s="352"/>
      <c r="N47" s="97"/>
      <c r="O47" s="96"/>
      <c r="P47" s="96"/>
      <c r="Q47" s="292"/>
      <c r="R47" s="295"/>
    </row>
    <row r="48" spans="1:18" ht="12" customHeight="1" x14ac:dyDescent="0.15">
      <c r="A48" s="322"/>
      <c r="B48" s="286"/>
      <c r="C48" s="310"/>
      <c r="D48" s="95"/>
      <c r="E48" s="84"/>
      <c r="F48" s="98"/>
      <c r="G48" s="187"/>
      <c r="H48" s="96"/>
      <c r="I48" s="98" t="s">
        <v>625</v>
      </c>
      <c r="J48" s="98" t="s">
        <v>625</v>
      </c>
      <c r="K48" s="96"/>
      <c r="L48" s="161" t="s">
        <v>625</v>
      </c>
      <c r="M48" s="352" t="s">
        <v>801</v>
      </c>
      <c r="N48" s="97" t="s">
        <v>625</v>
      </c>
      <c r="O48" s="96"/>
      <c r="P48" s="98" t="s">
        <v>625</v>
      </c>
      <c r="Q48" s="292"/>
      <c r="R48" s="295"/>
    </row>
    <row r="49" spans="1:18" ht="12" customHeight="1" x14ac:dyDescent="0.15">
      <c r="A49" s="322"/>
      <c r="B49" s="286"/>
      <c r="C49" s="310"/>
      <c r="D49" s="95"/>
      <c r="E49" s="84"/>
      <c r="F49" s="98"/>
      <c r="G49" s="187"/>
      <c r="H49" s="96"/>
      <c r="I49" s="96"/>
      <c r="J49" s="96"/>
      <c r="K49" s="96"/>
      <c r="L49" s="163"/>
      <c r="M49" s="352"/>
      <c r="N49" s="97"/>
      <c r="O49" s="96"/>
      <c r="P49" s="96"/>
      <c r="Q49" s="292"/>
      <c r="R49" s="295"/>
    </row>
    <row r="50" spans="1:18" ht="12" customHeight="1" x14ac:dyDescent="0.15">
      <c r="A50" s="322"/>
      <c r="B50" s="286"/>
      <c r="C50" s="310"/>
      <c r="D50" s="95"/>
      <c r="E50" s="84"/>
      <c r="F50" s="98"/>
      <c r="G50" s="188"/>
      <c r="H50" s="96"/>
      <c r="I50" s="98" t="s">
        <v>625</v>
      </c>
      <c r="J50" s="96"/>
      <c r="K50" s="96"/>
      <c r="L50" s="161" t="s">
        <v>625</v>
      </c>
      <c r="M50" s="352" t="s">
        <v>792</v>
      </c>
      <c r="N50" s="97" t="s">
        <v>625</v>
      </c>
      <c r="O50" s="96"/>
      <c r="P50" s="98" t="s">
        <v>625</v>
      </c>
      <c r="Q50" s="292"/>
      <c r="R50" s="295"/>
    </row>
    <row r="51" spans="1:18" ht="12" customHeight="1" x14ac:dyDescent="0.15">
      <c r="A51" s="322"/>
      <c r="B51" s="286"/>
      <c r="C51" s="310"/>
      <c r="D51" s="95"/>
      <c r="E51" s="84"/>
      <c r="F51" s="98"/>
      <c r="G51" s="188"/>
      <c r="H51" s="96"/>
      <c r="I51" s="96"/>
      <c r="J51" s="96"/>
      <c r="K51" s="96"/>
      <c r="L51" s="163"/>
      <c r="M51" s="352"/>
      <c r="N51" s="97"/>
      <c r="O51" s="96"/>
      <c r="P51" s="96"/>
      <c r="Q51" s="292"/>
      <c r="R51" s="295"/>
    </row>
    <row r="52" spans="1:18" ht="12" customHeight="1" x14ac:dyDescent="0.15">
      <c r="A52" s="322"/>
      <c r="B52" s="286"/>
      <c r="C52" s="310"/>
      <c r="D52" s="95"/>
      <c r="E52" s="84"/>
      <c r="F52" s="98"/>
      <c r="G52" s="188"/>
      <c r="H52" s="96"/>
      <c r="I52" s="98" t="s">
        <v>625</v>
      </c>
      <c r="J52" s="96"/>
      <c r="K52" s="96"/>
      <c r="L52" s="161" t="s">
        <v>625</v>
      </c>
      <c r="M52" s="352" t="s">
        <v>802</v>
      </c>
      <c r="N52" s="97" t="s">
        <v>625</v>
      </c>
      <c r="O52" s="96"/>
      <c r="P52" s="98" t="s">
        <v>625</v>
      </c>
      <c r="Q52" s="292"/>
      <c r="R52" s="295"/>
    </row>
    <row r="53" spans="1:18" ht="12" customHeight="1" x14ac:dyDescent="0.15">
      <c r="A53" s="322"/>
      <c r="B53" s="286"/>
      <c r="C53" s="310"/>
      <c r="D53" s="95"/>
      <c r="E53" s="84"/>
      <c r="F53" s="98"/>
      <c r="G53" s="188"/>
      <c r="H53" s="96"/>
      <c r="I53" s="96"/>
      <c r="J53" s="96"/>
      <c r="K53" s="96"/>
      <c r="L53" s="163"/>
      <c r="M53" s="352"/>
      <c r="N53" s="97"/>
      <c r="O53" s="96"/>
      <c r="P53" s="96"/>
      <c r="Q53" s="292"/>
      <c r="R53" s="295"/>
    </row>
    <row r="54" spans="1:18" ht="12" customHeight="1" x14ac:dyDescent="0.15">
      <c r="A54" s="322"/>
      <c r="B54" s="286"/>
      <c r="C54" s="310"/>
      <c r="D54" s="95"/>
      <c r="E54" s="84"/>
      <c r="F54" s="98"/>
      <c r="G54" s="188"/>
      <c r="H54" s="98" t="s">
        <v>625</v>
      </c>
      <c r="I54" s="98" t="s">
        <v>625</v>
      </c>
      <c r="J54" s="96"/>
      <c r="K54" s="96"/>
      <c r="L54" s="161" t="s">
        <v>625</v>
      </c>
      <c r="M54" s="352" t="s">
        <v>803</v>
      </c>
      <c r="N54" s="97" t="s">
        <v>625</v>
      </c>
      <c r="O54" s="96"/>
      <c r="P54" s="98" t="s">
        <v>625</v>
      </c>
      <c r="Q54" s="292"/>
      <c r="R54" s="295"/>
    </row>
    <row r="55" spans="1:18" ht="12" customHeight="1" x14ac:dyDescent="0.15">
      <c r="A55" s="322"/>
      <c r="B55" s="286"/>
      <c r="C55" s="310"/>
      <c r="D55" s="95"/>
      <c r="E55" s="84"/>
      <c r="F55" s="98"/>
      <c r="G55" s="188"/>
      <c r="H55" s="96"/>
      <c r="I55" s="96"/>
      <c r="J55" s="96"/>
      <c r="K55" s="96"/>
      <c r="L55" s="163"/>
      <c r="M55" s="352"/>
      <c r="N55" s="97"/>
      <c r="O55" s="96"/>
      <c r="P55" s="96"/>
      <c r="Q55" s="292"/>
      <c r="R55" s="295"/>
    </row>
    <row r="56" spans="1:18" ht="12" customHeight="1" x14ac:dyDescent="0.15">
      <c r="A56" s="322"/>
      <c r="B56" s="286"/>
      <c r="C56" s="310"/>
      <c r="D56" s="95"/>
      <c r="E56" s="84"/>
      <c r="F56" s="98"/>
      <c r="G56" s="188"/>
      <c r="H56" s="98" t="s">
        <v>625</v>
      </c>
      <c r="I56" s="98" t="s">
        <v>625</v>
      </c>
      <c r="J56" s="96"/>
      <c r="K56" s="96"/>
      <c r="L56" s="161" t="s">
        <v>625</v>
      </c>
      <c r="M56" s="352" t="s">
        <v>804</v>
      </c>
      <c r="N56" s="97" t="s">
        <v>625</v>
      </c>
      <c r="O56" s="96"/>
      <c r="P56" s="98" t="s">
        <v>625</v>
      </c>
      <c r="Q56" s="292"/>
      <c r="R56" s="295"/>
    </row>
    <row r="57" spans="1:18" ht="12" customHeight="1" x14ac:dyDescent="0.15">
      <c r="A57" s="322"/>
      <c r="B57" s="286"/>
      <c r="C57" s="311"/>
      <c r="D57" s="87"/>
      <c r="E57" s="88"/>
      <c r="F57" s="104"/>
      <c r="G57" s="189"/>
      <c r="H57" s="89"/>
      <c r="I57" s="89"/>
      <c r="J57" s="89"/>
      <c r="K57" s="89"/>
      <c r="L57" s="165"/>
      <c r="M57" s="367"/>
      <c r="N57" s="90"/>
      <c r="O57" s="89"/>
      <c r="P57" s="89"/>
      <c r="Q57" s="305"/>
      <c r="R57" s="306"/>
    </row>
    <row r="58" spans="1:18" ht="12" customHeight="1" x14ac:dyDescent="0.15">
      <c r="A58" s="322"/>
      <c r="B58" s="286"/>
      <c r="C58" s="285" t="s">
        <v>805</v>
      </c>
      <c r="D58" s="91" t="s">
        <v>625</v>
      </c>
      <c r="E58" s="84" t="s">
        <v>1061</v>
      </c>
      <c r="F58" s="91" t="s">
        <v>625</v>
      </c>
      <c r="G58" s="190" t="s">
        <v>682</v>
      </c>
      <c r="H58" s="93"/>
      <c r="I58" s="93"/>
      <c r="J58" s="93" t="s">
        <v>625</v>
      </c>
      <c r="K58" s="93" t="s">
        <v>625</v>
      </c>
      <c r="L58" s="166" t="s">
        <v>625</v>
      </c>
      <c r="M58" s="352" t="s">
        <v>806</v>
      </c>
      <c r="N58" s="94" t="s">
        <v>625</v>
      </c>
      <c r="O58" s="93"/>
      <c r="P58" s="93" t="s">
        <v>625</v>
      </c>
      <c r="Q58" s="291" t="s">
        <v>627</v>
      </c>
      <c r="R58" s="294" t="s">
        <v>627</v>
      </c>
    </row>
    <row r="59" spans="1:18" ht="12" customHeight="1" x14ac:dyDescent="0.15">
      <c r="A59" s="322"/>
      <c r="B59" s="286"/>
      <c r="C59" s="288"/>
      <c r="D59" s="95"/>
      <c r="E59" s="84"/>
      <c r="F59" s="98" t="s">
        <v>625</v>
      </c>
      <c r="G59" s="187" t="s">
        <v>958</v>
      </c>
      <c r="H59" s="96"/>
      <c r="I59" s="96"/>
      <c r="J59" s="96"/>
      <c r="K59" s="96"/>
      <c r="L59" s="163"/>
      <c r="M59" s="352"/>
      <c r="N59" s="97"/>
      <c r="O59" s="96"/>
      <c r="P59" s="96"/>
      <c r="Q59" s="292"/>
      <c r="R59" s="295"/>
    </row>
    <row r="60" spans="1:18" ht="12" customHeight="1" x14ac:dyDescent="0.15">
      <c r="A60" s="322"/>
      <c r="B60" s="286"/>
      <c r="C60" s="288"/>
      <c r="D60" s="95"/>
      <c r="E60" s="84"/>
      <c r="F60" s="98" t="s">
        <v>625</v>
      </c>
      <c r="G60" s="187" t="s">
        <v>950</v>
      </c>
      <c r="H60" s="96"/>
      <c r="I60" s="96"/>
      <c r="J60" s="98" t="s">
        <v>625</v>
      </c>
      <c r="K60" s="98" t="s">
        <v>625</v>
      </c>
      <c r="L60" s="161" t="s">
        <v>625</v>
      </c>
      <c r="M60" s="352" t="s">
        <v>807</v>
      </c>
      <c r="N60" s="97" t="s">
        <v>625</v>
      </c>
      <c r="O60" s="96"/>
      <c r="P60" s="98" t="s">
        <v>625</v>
      </c>
      <c r="Q60" s="292"/>
      <c r="R60" s="295"/>
    </row>
    <row r="61" spans="1:18" ht="12" customHeight="1" thickBot="1" x14ac:dyDescent="0.2">
      <c r="A61" s="323"/>
      <c r="B61" s="287"/>
      <c r="C61" s="289"/>
      <c r="D61" s="99"/>
      <c r="E61" s="100"/>
      <c r="F61" s="122" t="s">
        <v>625</v>
      </c>
      <c r="G61" s="193" t="s">
        <v>969</v>
      </c>
      <c r="H61" s="101"/>
      <c r="I61" s="101"/>
      <c r="J61" s="101"/>
      <c r="K61" s="101"/>
      <c r="L61" s="167"/>
      <c r="M61" s="380"/>
      <c r="N61" s="102"/>
      <c r="O61" s="101"/>
      <c r="P61" s="101"/>
      <c r="Q61" s="293"/>
      <c r="R61" s="296"/>
    </row>
    <row r="62" spans="1:18" ht="12" customHeight="1" x14ac:dyDescent="0.15">
      <c r="A62" s="147"/>
      <c r="B62" s="133"/>
      <c r="C62" s="148"/>
      <c r="D62" s="77"/>
      <c r="E62" s="77"/>
      <c r="F62" s="146"/>
      <c r="G62" s="149"/>
      <c r="H62" s="77"/>
      <c r="I62" s="77"/>
      <c r="J62" s="77"/>
      <c r="K62" s="77"/>
    </row>
    <row r="63" spans="1:18" ht="12" customHeight="1" x14ac:dyDescent="0.15">
      <c r="A63" s="147"/>
      <c r="B63" s="133"/>
      <c r="C63" s="148"/>
      <c r="D63" s="77"/>
      <c r="E63" s="77"/>
      <c r="F63" s="146"/>
      <c r="G63" s="149"/>
      <c r="H63" s="77"/>
      <c r="I63" s="77"/>
      <c r="J63" s="77"/>
      <c r="K63" s="77"/>
    </row>
    <row r="64" spans="1:18" ht="12" customHeight="1" x14ac:dyDescent="0.15">
      <c r="A64" s="147"/>
      <c r="B64" s="133"/>
      <c r="C64" s="148"/>
      <c r="D64" s="77"/>
      <c r="E64" s="77"/>
      <c r="F64" s="146"/>
      <c r="G64" s="149"/>
      <c r="H64" s="77"/>
      <c r="I64" s="77"/>
      <c r="J64" s="77"/>
      <c r="K64" s="77"/>
    </row>
    <row r="65" spans="1:18" s="69" customFormat="1" ht="18" customHeight="1" x14ac:dyDescent="0.15">
      <c r="A65" s="72" t="s">
        <v>853</v>
      </c>
      <c r="B65" s="72"/>
      <c r="C65" s="72"/>
      <c r="D65" s="72"/>
      <c r="E65" s="72"/>
      <c r="F65" s="107"/>
      <c r="G65" s="107"/>
      <c r="H65" s="72"/>
      <c r="I65" s="72"/>
      <c r="J65" s="72"/>
      <c r="K65" s="72"/>
      <c r="L65" s="72"/>
      <c r="M65" s="108"/>
      <c r="N65" s="70"/>
      <c r="O65" s="70"/>
      <c r="P65" s="70"/>
      <c r="Q65" s="70"/>
      <c r="R65" s="75" t="s">
        <v>878</v>
      </c>
    </row>
    <row r="66" spans="1:18" s="69" customFormat="1" ht="15" customHeight="1" x14ac:dyDescent="0.15">
      <c r="A66" s="72"/>
      <c r="B66" s="72"/>
      <c r="C66" s="72"/>
      <c r="D66" s="72"/>
      <c r="E66" s="72"/>
      <c r="F66" s="107"/>
      <c r="G66" s="107"/>
      <c r="H66" s="72"/>
      <c r="I66" s="72"/>
      <c r="J66" s="325" t="s">
        <v>607</v>
      </c>
      <c r="K66" s="325"/>
      <c r="L66" s="325"/>
      <c r="M66" s="325"/>
      <c r="N66" s="325"/>
      <c r="O66" s="325"/>
      <c r="P66" s="325"/>
      <c r="Q66" s="325"/>
      <c r="R66" s="325"/>
    </row>
    <row r="67" spans="1:18" s="69" customFormat="1" ht="15" customHeight="1" x14ac:dyDescent="0.15">
      <c r="A67" s="72"/>
      <c r="B67" s="72" t="s">
        <v>854</v>
      </c>
      <c r="C67" s="72"/>
      <c r="D67" s="72"/>
      <c r="E67" s="72"/>
      <c r="F67" s="107"/>
      <c r="G67" s="107"/>
      <c r="H67" s="72"/>
      <c r="I67" s="72"/>
      <c r="J67" s="326" t="s">
        <v>608</v>
      </c>
      <c r="K67" s="326"/>
      <c r="L67" s="326"/>
      <c r="M67" s="326"/>
      <c r="N67" s="326"/>
      <c r="O67" s="326"/>
      <c r="P67" s="326"/>
      <c r="Q67" s="326"/>
      <c r="R67" s="326"/>
    </row>
    <row r="68" spans="1:18" ht="12" thickBot="1" x14ac:dyDescent="0.2"/>
    <row r="69" spans="1:18" s="79" customFormat="1" ht="13.5" customHeight="1" x14ac:dyDescent="0.15">
      <c r="A69" s="327"/>
      <c r="B69" s="330" t="s">
        <v>609</v>
      </c>
      <c r="C69" s="330" t="s">
        <v>610</v>
      </c>
      <c r="D69" s="330" t="s">
        <v>611</v>
      </c>
      <c r="E69" s="330"/>
      <c r="F69" s="330"/>
      <c r="G69" s="330"/>
      <c r="H69" s="330"/>
      <c r="I69" s="330"/>
      <c r="J69" s="330"/>
      <c r="K69" s="330"/>
      <c r="L69" s="330"/>
      <c r="M69" s="332"/>
      <c r="N69" s="333" t="s">
        <v>1110</v>
      </c>
      <c r="O69" s="333"/>
      <c r="P69" s="333"/>
      <c r="Q69" s="333"/>
      <c r="R69" s="334"/>
    </row>
    <row r="70" spans="1:18" s="79" customFormat="1" ht="13.5" customHeight="1" x14ac:dyDescent="0.15">
      <c r="A70" s="328"/>
      <c r="B70" s="320"/>
      <c r="C70" s="320"/>
      <c r="D70" s="335" t="s">
        <v>612</v>
      </c>
      <c r="E70" s="336"/>
      <c r="F70" s="335" t="s">
        <v>613</v>
      </c>
      <c r="G70" s="336"/>
      <c r="H70" s="320" t="s">
        <v>614</v>
      </c>
      <c r="I70" s="320"/>
      <c r="J70" s="320"/>
      <c r="K70" s="320"/>
      <c r="L70" s="315" t="s">
        <v>615</v>
      </c>
      <c r="M70" s="316"/>
      <c r="N70" s="319" t="s">
        <v>616</v>
      </c>
      <c r="O70" s="320"/>
      <c r="P70" s="320"/>
      <c r="Q70" s="320" t="s">
        <v>617</v>
      </c>
      <c r="R70" s="321"/>
    </row>
    <row r="71" spans="1:18" s="79" customFormat="1" ht="13.5" customHeight="1" thickBot="1" x14ac:dyDescent="0.2">
      <c r="A71" s="329"/>
      <c r="B71" s="331"/>
      <c r="C71" s="331"/>
      <c r="D71" s="337"/>
      <c r="E71" s="338"/>
      <c r="F71" s="337"/>
      <c r="G71" s="338"/>
      <c r="H71" s="80">
        <v>1</v>
      </c>
      <c r="I71" s="80">
        <v>2</v>
      </c>
      <c r="J71" s="80">
        <v>3</v>
      </c>
      <c r="K71" s="80">
        <v>4</v>
      </c>
      <c r="L71" s="317"/>
      <c r="M71" s="318"/>
      <c r="N71" s="81" t="s">
        <v>618</v>
      </c>
      <c r="O71" s="80" t="s">
        <v>619</v>
      </c>
      <c r="P71" s="80" t="s">
        <v>620</v>
      </c>
      <c r="Q71" s="80" t="s">
        <v>621</v>
      </c>
      <c r="R71" s="82" t="s">
        <v>622</v>
      </c>
    </row>
    <row r="72" spans="1:18" ht="12" customHeight="1" thickTop="1" x14ac:dyDescent="0.15">
      <c r="A72" s="355" t="s">
        <v>808</v>
      </c>
      <c r="B72" s="364" t="s">
        <v>856</v>
      </c>
      <c r="C72" s="365" t="s">
        <v>857</v>
      </c>
      <c r="D72" s="83" t="s">
        <v>625</v>
      </c>
      <c r="E72" s="103" t="s">
        <v>1061</v>
      </c>
      <c r="F72" s="83" t="s">
        <v>625</v>
      </c>
      <c r="G72" s="186" t="s">
        <v>858</v>
      </c>
      <c r="H72" s="85"/>
      <c r="I72" s="85" t="s">
        <v>625</v>
      </c>
      <c r="J72" s="85" t="s">
        <v>625</v>
      </c>
      <c r="K72" s="85" t="s">
        <v>625</v>
      </c>
      <c r="L72" s="162" t="s">
        <v>625</v>
      </c>
      <c r="M72" s="372" t="s">
        <v>811</v>
      </c>
      <c r="N72" s="86" t="s">
        <v>625</v>
      </c>
      <c r="O72" s="85"/>
      <c r="P72" s="85" t="s">
        <v>625</v>
      </c>
      <c r="Q72" s="373" t="s">
        <v>627</v>
      </c>
      <c r="R72" s="369" t="s">
        <v>627</v>
      </c>
    </row>
    <row r="73" spans="1:18" ht="12" customHeight="1" x14ac:dyDescent="0.15">
      <c r="A73" s="356"/>
      <c r="B73" s="286"/>
      <c r="C73" s="366"/>
      <c r="D73" s="87"/>
      <c r="E73" s="88"/>
      <c r="F73" s="104"/>
      <c r="G73" s="192"/>
      <c r="H73" s="89"/>
      <c r="I73" s="89"/>
      <c r="J73" s="89"/>
      <c r="K73" s="89"/>
      <c r="L73" s="165"/>
      <c r="M73" s="371"/>
      <c r="N73" s="90"/>
      <c r="O73" s="89"/>
      <c r="P73" s="89"/>
      <c r="Q73" s="374"/>
      <c r="R73" s="370"/>
    </row>
    <row r="74" spans="1:18" ht="12" customHeight="1" x14ac:dyDescent="0.15">
      <c r="A74" s="356"/>
      <c r="B74" s="286"/>
      <c r="C74" s="285" t="s">
        <v>812</v>
      </c>
      <c r="D74" s="91" t="s">
        <v>625</v>
      </c>
      <c r="E74" s="92" t="s">
        <v>1061</v>
      </c>
      <c r="F74" s="91" t="s">
        <v>625</v>
      </c>
      <c r="G74" s="190" t="s">
        <v>859</v>
      </c>
      <c r="H74" s="116"/>
      <c r="I74" s="93" t="s">
        <v>625</v>
      </c>
      <c r="J74" s="93" t="s">
        <v>625</v>
      </c>
      <c r="K74" s="116"/>
      <c r="L74" s="166" t="s">
        <v>625</v>
      </c>
      <c r="M74" s="371" t="s">
        <v>860</v>
      </c>
      <c r="N74" s="94" t="s">
        <v>625</v>
      </c>
      <c r="O74" s="116"/>
      <c r="P74" s="93" t="s">
        <v>625</v>
      </c>
      <c r="Q74" s="358" t="s">
        <v>627</v>
      </c>
      <c r="R74" s="353" t="s">
        <v>627</v>
      </c>
    </row>
    <row r="75" spans="1:18" ht="12" customHeight="1" x14ac:dyDescent="0.15">
      <c r="A75" s="356"/>
      <c r="B75" s="286"/>
      <c r="C75" s="298"/>
      <c r="D75" s="87"/>
      <c r="E75" s="88"/>
      <c r="F75" s="104"/>
      <c r="G75" s="192"/>
      <c r="H75" s="120"/>
      <c r="I75" s="120"/>
      <c r="J75" s="120"/>
      <c r="K75" s="120"/>
      <c r="L75" s="168"/>
      <c r="M75" s="371"/>
      <c r="N75" s="121"/>
      <c r="O75" s="120"/>
      <c r="P75" s="120"/>
      <c r="Q75" s="359"/>
      <c r="R75" s="354"/>
    </row>
    <row r="76" spans="1:18" ht="12" customHeight="1" x14ac:dyDescent="0.15">
      <c r="A76" s="356"/>
      <c r="B76" s="286"/>
      <c r="C76" s="285" t="s">
        <v>861</v>
      </c>
      <c r="D76" s="91" t="s">
        <v>625</v>
      </c>
      <c r="E76" s="92" t="s">
        <v>1061</v>
      </c>
      <c r="F76" s="91" t="s">
        <v>625</v>
      </c>
      <c r="G76" s="190" t="s">
        <v>859</v>
      </c>
      <c r="H76" s="116"/>
      <c r="I76" s="143"/>
      <c r="J76" s="142"/>
      <c r="K76" s="144" t="s">
        <v>625</v>
      </c>
      <c r="L76" s="164" t="s">
        <v>625</v>
      </c>
      <c r="M76" s="371" t="s">
        <v>862</v>
      </c>
      <c r="N76" s="94" t="s">
        <v>625</v>
      </c>
      <c r="O76" s="116"/>
      <c r="P76" s="144" t="s">
        <v>625</v>
      </c>
      <c r="Q76" s="358" t="s">
        <v>627</v>
      </c>
      <c r="R76" s="353" t="s">
        <v>627</v>
      </c>
    </row>
    <row r="77" spans="1:18" ht="12" customHeight="1" x14ac:dyDescent="0.15">
      <c r="A77" s="356"/>
      <c r="B77" s="286"/>
      <c r="C77" s="286"/>
      <c r="D77" s="95"/>
      <c r="E77" s="84"/>
      <c r="F77" s="98"/>
      <c r="G77" s="187"/>
      <c r="H77" s="117"/>
      <c r="I77" s="98"/>
      <c r="J77" s="117"/>
      <c r="K77" s="98"/>
      <c r="L77" s="161"/>
      <c r="M77" s="368"/>
      <c r="N77" s="119"/>
      <c r="O77" s="117"/>
      <c r="P77" s="117"/>
      <c r="Q77" s="360"/>
      <c r="R77" s="361"/>
    </row>
    <row r="78" spans="1:18" ht="12" customHeight="1" x14ac:dyDescent="0.15">
      <c r="A78" s="356"/>
      <c r="B78" s="286"/>
      <c r="C78" s="138"/>
      <c r="D78" s="95"/>
      <c r="E78" s="84"/>
      <c r="F78" s="95"/>
      <c r="G78" s="187"/>
      <c r="H78" s="117"/>
      <c r="I78" s="117"/>
      <c r="J78" s="96"/>
      <c r="K78" s="95" t="s">
        <v>625</v>
      </c>
      <c r="L78" s="163" t="s">
        <v>625</v>
      </c>
      <c r="M78" s="134" t="s">
        <v>863</v>
      </c>
      <c r="N78" s="97" t="s">
        <v>625</v>
      </c>
      <c r="O78" s="117"/>
      <c r="P78" s="96" t="s">
        <v>625</v>
      </c>
      <c r="Q78" s="76"/>
      <c r="R78" s="140"/>
    </row>
    <row r="79" spans="1:18" ht="12" customHeight="1" x14ac:dyDescent="0.15">
      <c r="A79" s="356"/>
      <c r="B79" s="286"/>
      <c r="C79" s="126"/>
      <c r="D79" s="95"/>
      <c r="E79" s="84"/>
      <c r="F79" s="98"/>
      <c r="G79" s="187"/>
      <c r="H79" s="117"/>
      <c r="I79" s="117"/>
      <c r="J79" s="117"/>
      <c r="K79" s="98" t="s">
        <v>625</v>
      </c>
      <c r="L79" s="161" t="s">
        <v>625</v>
      </c>
      <c r="M79" s="367" t="s">
        <v>864</v>
      </c>
      <c r="N79" s="97" t="s">
        <v>625</v>
      </c>
      <c r="O79" s="117"/>
      <c r="P79" s="98" t="s">
        <v>625</v>
      </c>
      <c r="Q79" s="138"/>
      <c r="R79" s="140"/>
    </row>
    <row r="80" spans="1:18" ht="12" customHeight="1" x14ac:dyDescent="0.15">
      <c r="A80" s="356"/>
      <c r="B80" s="286"/>
      <c r="C80" s="126"/>
      <c r="D80" s="95"/>
      <c r="E80" s="84"/>
      <c r="F80" s="98"/>
      <c r="G80" s="187"/>
      <c r="H80" s="117"/>
      <c r="I80" s="117"/>
      <c r="J80" s="117"/>
      <c r="L80" s="163"/>
      <c r="M80" s="368"/>
      <c r="N80" s="76"/>
      <c r="O80" s="117"/>
      <c r="P80" s="117"/>
      <c r="Q80" s="138"/>
      <c r="R80" s="140"/>
    </row>
    <row r="81" spans="1:18" ht="12" customHeight="1" x14ac:dyDescent="0.15">
      <c r="A81" s="356"/>
      <c r="B81" s="286"/>
      <c r="C81" s="127"/>
      <c r="D81" s="87"/>
      <c r="E81" s="88"/>
      <c r="F81" s="104"/>
      <c r="G81" s="192"/>
      <c r="H81" s="120"/>
      <c r="I81" s="120"/>
      <c r="J81" s="120"/>
      <c r="K81" s="104" t="s">
        <v>625</v>
      </c>
      <c r="L81" s="168" t="s">
        <v>625</v>
      </c>
      <c r="M81" s="135" t="s">
        <v>863</v>
      </c>
      <c r="N81" s="90" t="s">
        <v>625</v>
      </c>
      <c r="O81" s="120"/>
      <c r="P81" s="104" t="s">
        <v>625</v>
      </c>
      <c r="Q81" s="139"/>
      <c r="R81" s="141"/>
    </row>
    <row r="82" spans="1:18" ht="12" customHeight="1" x14ac:dyDescent="0.15">
      <c r="A82" s="356"/>
      <c r="B82" s="286"/>
      <c r="C82" s="285" t="s">
        <v>815</v>
      </c>
      <c r="D82" s="91" t="s">
        <v>625</v>
      </c>
      <c r="E82" s="92" t="s">
        <v>1061</v>
      </c>
      <c r="F82" s="91" t="s">
        <v>625</v>
      </c>
      <c r="G82" s="190" t="s">
        <v>858</v>
      </c>
      <c r="H82" s="116"/>
      <c r="I82" s="93" t="s">
        <v>625</v>
      </c>
      <c r="J82" s="91" t="s">
        <v>625</v>
      </c>
      <c r="K82" s="93" t="s">
        <v>625</v>
      </c>
      <c r="L82" s="166" t="s">
        <v>625</v>
      </c>
      <c r="M82" s="136" t="s">
        <v>865</v>
      </c>
      <c r="N82" s="94" t="s">
        <v>625</v>
      </c>
      <c r="O82" s="116"/>
      <c r="P82" s="144" t="s">
        <v>625</v>
      </c>
      <c r="Q82" s="358" t="s">
        <v>627</v>
      </c>
      <c r="R82" s="353" t="s">
        <v>627</v>
      </c>
    </row>
    <row r="83" spans="1:18" ht="12" customHeight="1" x14ac:dyDescent="0.15">
      <c r="A83" s="356"/>
      <c r="B83" s="286"/>
      <c r="C83" s="298"/>
      <c r="D83" s="87"/>
      <c r="E83" s="88"/>
      <c r="F83" s="87" t="s">
        <v>625</v>
      </c>
      <c r="G83" s="192" t="s">
        <v>859</v>
      </c>
      <c r="H83" s="120"/>
      <c r="I83" s="120"/>
      <c r="J83" s="120"/>
      <c r="K83" s="89" t="s">
        <v>625</v>
      </c>
      <c r="L83" s="165" t="s">
        <v>625</v>
      </c>
      <c r="M83" s="135" t="s">
        <v>866</v>
      </c>
      <c r="N83" s="90" t="s">
        <v>625</v>
      </c>
      <c r="O83" s="120"/>
      <c r="P83" s="104" t="s">
        <v>625</v>
      </c>
      <c r="Q83" s="359"/>
      <c r="R83" s="354"/>
    </row>
    <row r="84" spans="1:18" ht="12" customHeight="1" x14ac:dyDescent="0.15">
      <c r="A84" s="356"/>
      <c r="B84" s="286"/>
      <c r="C84" s="358" t="s">
        <v>870</v>
      </c>
      <c r="D84" s="91" t="s">
        <v>625</v>
      </c>
      <c r="E84" s="92" t="s">
        <v>1061</v>
      </c>
      <c r="F84" s="91" t="s">
        <v>625</v>
      </c>
      <c r="G84" s="190" t="s">
        <v>867</v>
      </c>
      <c r="H84" s="116"/>
      <c r="I84" s="116"/>
      <c r="J84" s="116"/>
      <c r="K84" s="93" t="s">
        <v>625</v>
      </c>
      <c r="L84" s="166" t="s">
        <v>625</v>
      </c>
      <c r="M84" s="136" t="s">
        <v>868</v>
      </c>
      <c r="N84" s="94" t="s">
        <v>625</v>
      </c>
      <c r="O84" s="116"/>
      <c r="P84" s="144" t="s">
        <v>625</v>
      </c>
      <c r="Q84" s="358" t="s">
        <v>627</v>
      </c>
      <c r="R84" s="353" t="s">
        <v>627</v>
      </c>
    </row>
    <row r="85" spans="1:18" ht="12" customHeight="1" x14ac:dyDescent="0.15">
      <c r="A85" s="356"/>
      <c r="B85" s="286"/>
      <c r="C85" s="360"/>
      <c r="D85" s="77"/>
      <c r="E85" s="77"/>
      <c r="F85" s="95"/>
      <c r="G85" s="187"/>
      <c r="H85" s="117"/>
      <c r="I85" s="117"/>
      <c r="J85" s="117"/>
      <c r="K85" s="96" t="s">
        <v>625</v>
      </c>
      <c r="L85" s="163" t="s">
        <v>625</v>
      </c>
      <c r="M85" s="134" t="s">
        <v>869</v>
      </c>
      <c r="N85" s="97" t="s">
        <v>625</v>
      </c>
      <c r="O85" s="117"/>
      <c r="P85" s="98" t="s">
        <v>625</v>
      </c>
      <c r="Q85" s="360"/>
      <c r="R85" s="361"/>
    </row>
    <row r="86" spans="1:18" ht="12" customHeight="1" x14ac:dyDescent="0.15">
      <c r="A86" s="356"/>
      <c r="B86" s="286"/>
      <c r="C86" s="360"/>
      <c r="D86" s="77"/>
      <c r="E86" s="77"/>
      <c r="F86" s="95"/>
      <c r="G86" s="187"/>
      <c r="H86" s="117"/>
      <c r="I86" s="117"/>
      <c r="J86" s="117"/>
      <c r="K86" s="96"/>
      <c r="L86" s="163"/>
      <c r="M86" s="134"/>
      <c r="N86" s="97"/>
      <c r="O86" s="117"/>
      <c r="P86" s="98"/>
      <c r="Q86" s="360"/>
      <c r="R86" s="361"/>
    </row>
    <row r="87" spans="1:18" ht="12" customHeight="1" x14ac:dyDescent="0.15">
      <c r="A87" s="356"/>
      <c r="B87" s="286"/>
      <c r="C87" s="359"/>
      <c r="D87" s="145"/>
      <c r="E87" s="145"/>
      <c r="F87" s="87"/>
      <c r="G87" s="192"/>
      <c r="H87" s="120"/>
      <c r="I87" s="120"/>
      <c r="J87" s="120"/>
      <c r="K87" s="89"/>
      <c r="L87" s="165"/>
      <c r="M87" s="135"/>
      <c r="N87" s="90"/>
      <c r="O87" s="120"/>
      <c r="P87" s="104"/>
      <c r="Q87" s="359"/>
      <c r="R87" s="354"/>
    </row>
    <row r="88" spans="1:18" ht="12" customHeight="1" x14ac:dyDescent="0.15">
      <c r="A88" s="356"/>
      <c r="B88" s="286"/>
      <c r="C88" s="346" t="s">
        <v>871</v>
      </c>
      <c r="D88" s="91" t="s">
        <v>625</v>
      </c>
      <c r="E88" s="92" t="s">
        <v>1061</v>
      </c>
      <c r="F88" s="91"/>
      <c r="G88" s="190"/>
      <c r="H88" s="116"/>
      <c r="I88" s="116"/>
      <c r="J88" s="116"/>
      <c r="K88" s="93" t="s">
        <v>625</v>
      </c>
      <c r="L88" s="166" t="s">
        <v>625</v>
      </c>
      <c r="M88" s="304" t="s">
        <v>872</v>
      </c>
      <c r="N88" s="94" t="s">
        <v>625</v>
      </c>
      <c r="O88" s="116"/>
      <c r="P88" s="144" t="s">
        <v>625</v>
      </c>
      <c r="Q88" s="358" t="s">
        <v>627</v>
      </c>
      <c r="R88" s="353" t="s">
        <v>627</v>
      </c>
    </row>
    <row r="89" spans="1:18" ht="12" customHeight="1" x14ac:dyDescent="0.15">
      <c r="A89" s="356"/>
      <c r="B89" s="286"/>
      <c r="C89" s="347"/>
      <c r="D89" s="95"/>
      <c r="E89" s="84"/>
      <c r="F89" s="95"/>
      <c r="G89" s="187"/>
      <c r="H89" s="117"/>
      <c r="I89" s="117"/>
      <c r="J89" s="117"/>
      <c r="K89" s="77"/>
      <c r="L89" s="163"/>
      <c r="M89" s="290"/>
      <c r="N89" s="97"/>
      <c r="O89" s="117"/>
      <c r="P89" s="98"/>
      <c r="Q89" s="360"/>
      <c r="R89" s="361"/>
    </row>
    <row r="90" spans="1:18" ht="12" customHeight="1" x14ac:dyDescent="0.15">
      <c r="A90" s="356"/>
      <c r="B90" s="286"/>
      <c r="C90" s="375"/>
      <c r="D90" s="87"/>
      <c r="E90" s="88"/>
      <c r="F90" s="87"/>
      <c r="G90" s="192"/>
      <c r="H90" s="120"/>
      <c r="I90" s="120"/>
      <c r="J90" s="120"/>
      <c r="K90" s="145"/>
      <c r="L90" s="165"/>
      <c r="M90" s="135"/>
      <c r="N90" s="90"/>
      <c r="O90" s="120"/>
      <c r="P90" s="104"/>
      <c r="Q90" s="120"/>
      <c r="R90" s="137"/>
    </row>
    <row r="91" spans="1:18" ht="12" customHeight="1" x14ac:dyDescent="0.15">
      <c r="A91" s="356"/>
      <c r="B91" s="286"/>
      <c r="C91" s="285" t="s">
        <v>873</v>
      </c>
      <c r="D91" s="91" t="s">
        <v>625</v>
      </c>
      <c r="E91" s="92" t="s">
        <v>1061</v>
      </c>
      <c r="F91" s="91"/>
      <c r="G91" s="190"/>
      <c r="H91" s="116"/>
      <c r="I91" s="116"/>
      <c r="J91" s="116"/>
      <c r="K91" s="144" t="s">
        <v>625</v>
      </c>
      <c r="L91" s="164" t="s">
        <v>625</v>
      </c>
      <c r="M91" s="136" t="s">
        <v>874</v>
      </c>
      <c r="N91" s="94" t="s">
        <v>625</v>
      </c>
      <c r="O91" s="116"/>
      <c r="P91" s="116" t="s">
        <v>625</v>
      </c>
      <c r="Q91" s="358" t="s">
        <v>627</v>
      </c>
      <c r="R91" s="353" t="s">
        <v>627</v>
      </c>
    </row>
    <row r="92" spans="1:18" ht="12" customHeight="1" x14ac:dyDescent="0.15">
      <c r="A92" s="356"/>
      <c r="B92" s="286"/>
      <c r="C92" s="286"/>
      <c r="D92" s="111"/>
      <c r="F92" s="95"/>
      <c r="G92" s="187"/>
      <c r="H92" s="117"/>
      <c r="I92" s="117"/>
      <c r="J92" s="117"/>
      <c r="K92" s="98" t="s">
        <v>625</v>
      </c>
      <c r="L92" s="161" t="s">
        <v>625</v>
      </c>
      <c r="M92" s="134" t="s">
        <v>875</v>
      </c>
      <c r="N92" s="97" t="s">
        <v>625</v>
      </c>
      <c r="O92" s="117"/>
      <c r="P92" s="98" t="s">
        <v>625</v>
      </c>
      <c r="Q92" s="360"/>
      <c r="R92" s="361"/>
    </row>
    <row r="93" spans="1:18" ht="12" customHeight="1" x14ac:dyDescent="0.15">
      <c r="A93" s="356"/>
      <c r="B93" s="286"/>
      <c r="C93" s="286"/>
      <c r="D93" s="95"/>
      <c r="E93" s="84"/>
      <c r="F93" s="98"/>
      <c r="G93" s="187"/>
      <c r="H93" s="117"/>
      <c r="I93" s="117"/>
      <c r="J93" s="117"/>
      <c r="K93" s="98" t="s">
        <v>625</v>
      </c>
      <c r="L93" s="161" t="s">
        <v>625</v>
      </c>
      <c r="M93" s="134" t="s">
        <v>876</v>
      </c>
      <c r="N93" s="97" t="s">
        <v>625</v>
      </c>
      <c r="O93" s="117"/>
      <c r="P93" s="98" t="s">
        <v>625</v>
      </c>
      <c r="Q93" s="138"/>
      <c r="R93" s="140"/>
    </row>
    <row r="94" spans="1:18" ht="12" customHeight="1" x14ac:dyDescent="0.15">
      <c r="A94" s="356"/>
      <c r="B94" s="285" t="s">
        <v>888</v>
      </c>
      <c r="C94" s="285" t="s">
        <v>861</v>
      </c>
      <c r="D94" s="91" t="s">
        <v>625</v>
      </c>
      <c r="E94" s="92" t="s">
        <v>1061</v>
      </c>
      <c r="F94" s="91" t="s">
        <v>625</v>
      </c>
      <c r="G94" s="190" t="s">
        <v>858</v>
      </c>
      <c r="H94" s="93"/>
      <c r="I94" s="93" t="s">
        <v>625</v>
      </c>
      <c r="J94" s="93" t="s">
        <v>625</v>
      </c>
      <c r="K94" s="93" t="s">
        <v>625</v>
      </c>
      <c r="L94" s="166" t="s">
        <v>625</v>
      </c>
      <c r="M94" s="368" t="s">
        <v>811</v>
      </c>
      <c r="N94" s="94" t="s">
        <v>625</v>
      </c>
      <c r="O94" s="93"/>
      <c r="P94" s="93" t="s">
        <v>625</v>
      </c>
      <c r="Q94" s="291" t="s">
        <v>627</v>
      </c>
      <c r="R94" s="294" t="s">
        <v>627</v>
      </c>
    </row>
    <row r="95" spans="1:18" ht="12" customHeight="1" x14ac:dyDescent="0.15">
      <c r="A95" s="356"/>
      <c r="B95" s="286"/>
      <c r="C95" s="286"/>
      <c r="D95" s="95"/>
      <c r="E95" s="84"/>
      <c r="F95" s="98"/>
      <c r="G95" s="187"/>
      <c r="H95" s="96"/>
      <c r="I95" s="96"/>
      <c r="J95" s="96"/>
      <c r="K95" s="96"/>
      <c r="L95" s="163"/>
      <c r="M95" s="352"/>
      <c r="N95" s="97"/>
      <c r="O95" s="96"/>
      <c r="P95" s="96"/>
      <c r="Q95" s="292"/>
      <c r="R95" s="295"/>
    </row>
    <row r="96" spans="1:18" ht="12" customHeight="1" x14ac:dyDescent="0.15">
      <c r="A96" s="356"/>
      <c r="B96" s="286"/>
      <c r="C96" s="285" t="s">
        <v>812</v>
      </c>
      <c r="D96" s="91" t="s">
        <v>625</v>
      </c>
      <c r="E96" s="92" t="s">
        <v>1061</v>
      </c>
      <c r="F96" s="91" t="s">
        <v>625</v>
      </c>
      <c r="G96" s="190" t="s">
        <v>859</v>
      </c>
      <c r="H96" s="116"/>
      <c r="I96" s="93" t="s">
        <v>625</v>
      </c>
      <c r="J96" s="93" t="s">
        <v>625</v>
      </c>
      <c r="K96" s="116"/>
      <c r="L96" s="166" t="s">
        <v>625</v>
      </c>
      <c r="M96" s="368" t="s">
        <v>860</v>
      </c>
      <c r="N96" s="94" t="s">
        <v>625</v>
      </c>
      <c r="O96" s="116"/>
      <c r="P96" s="93" t="s">
        <v>625</v>
      </c>
      <c r="Q96" s="358" t="s">
        <v>627</v>
      </c>
      <c r="R96" s="353" t="s">
        <v>627</v>
      </c>
    </row>
    <row r="97" spans="1:18" ht="12" customHeight="1" x14ac:dyDescent="0.15">
      <c r="A97" s="356"/>
      <c r="B97" s="286"/>
      <c r="C97" s="298"/>
      <c r="D97" s="87"/>
      <c r="E97" s="88"/>
      <c r="F97" s="104"/>
      <c r="G97" s="192"/>
      <c r="H97" s="120"/>
      <c r="I97" s="120"/>
      <c r="J97" s="120"/>
      <c r="K97" s="120"/>
      <c r="L97" s="168"/>
      <c r="M97" s="367"/>
      <c r="N97" s="121"/>
      <c r="O97" s="120"/>
      <c r="P97" s="120"/>
      <c r="Q97" s="359"/>
      <c r="R97" s="354"/>
    </row>
    <row r="98" spans="1:18" ht="12" customHeight="1" x14ac:dyDescent="0.15">
      <c r="A98" s="356"/>
      <c r="B98" s="286"/>
      <c r="C98" s="286" t="s">
        <v>879</v>
      </c>
      <c r="D98" s="95" t="s">
        <v>625</v>
      </c>
      <c r="E98" s="84" t="s">
        <v>1061</v>
      </c>
      <c r="F98" s="95" t="s">
        <v>625</v>
      </c>
      <c r="G98" s="187" t="s">
        <v>858</v>
      </c>
      <c r="H98" s="117"/>
      <c r="I98" s="98"/>
      <c r="J98" s="98"/>
      <c r="K98" s="96" t="s">
        <v>625</v>
      </c>
      <c r="L98" s="163" t="s">
        <v>625</v>
      </c>
      <c r="M98" s="134" t="s">
        <v>880</v>
      </c>
      <c r="N98" s="97" t="s">
        <v>625</v>
      </c>
      <c r="O98" s="117"/>
      <c r="P98" s="96" t="s">
        <v>625</v>
      </c>
      <c r="Q98" s="360" t="s">
        <v>627</v>
      </c>
      <c r="R98" s="361" t="s">
        <v>627</v>
      </c>
    </row>
    <row r="99" spans="1:18" ht="12" customHeight="1" x14ac:dyDescent="0.15">
      <c r="A99" s="356"/>
      <c r="B99" s="286"/>
      <c r="C99" s="298"/>
      <c r="D99" s="87"/>
      <c r="E99" s="88"/>
      <c r="F99" s="104"/>
      <c r="G99" s="192"/>
      <c r="H99" s="120"/>
      <c r="I99" s="120"/>
      <c r="J99" s="120"/>
      <c r="K99" s="120"/>
      <c r="L99" s="168"/>
      <c r="M99" s="135"/>
      <c r="N99" s="121"/>
      <c r="O99" s="120"/>
      <c r="P99" s="120"/>
      <c r="Q99" s="359"/>
      <c r="R99" s="354"/>
    </row>
    <row r="100" spans="1:18" ht="12" customHeight="1" x14ac:dyDescent="0.15">
      <c r="A100" s="356"/>
      <c r="B100" s="286"/>
      <c r="C100" s="285" t="s">
        <v>861</v>
      </c>
      <c r="D100" s="91" t="s">
        <v>625</v>
      </c>
      <c r="E100" s="92" t="s">
        <v>1061</v>
      </c>
      <c r="F100" s="91" t="s">
        <v>625</v>
      </c>
      <c r="G100" s="190" t="s">
        <v>858</v>
      </c>
      <c r="H100" s="116"/>
      <c r="I100" s="116"/>
      <c r="J100" s="93"/>
      <c r="K100" s="93" t="s">
        <v>625</v>
      </c>
      <c r="L100" s="166" t="s">
        <v>625</v>
      </c>
      <c r="M100" s="136" t="s">
        <v>881</v>
      </c>
      <c r="N100" s="94" t="s">
        <v>625</v>
      </c>
      <c r="O100" s="116"/>
      <c r="P100" s="93" t="s">
        <v>625</v>
      </c>
      <c r="Q100" s="358" t="s">
        <v>627</v>
      </c>
      <c r="R100" s="353" t="s">
        <v>627</v>
      </c>
    </row>
    <row r="101" spans="1:18" ht="12" customHeight="1" x14ac:dyDescent="0.15">
      <c r="A101" s="356"/>
      <c r="B101" s="286"/>
      <c r="C101" s="298"/>
      <c r="D101" s="87"/>
      <c r="E101" s="88"/>
      <c r="F101" s="104"/>
      <c r="G101" s="192"/>
      <c r="H101" s="120"/>
      <c r="I101" s="120"/>
      <c r="J101" s="120"/>
      <c r="K101" s="120"/>
      <c r="L101" s="168"/>
      <c r="M101" s="135"/>
      <c r="N101" s="121"/>
      <c r="O101" s="120"/>
      <c r="P101" s="120"/>
      <c r="Q101" s="359"/>
      <c r="R101" s="354"/>
    </row>
    <row r="102" spans="1:18" ht="12" customHeight="1" x14ac:dyDescent="0.15">
      <c r="A102" s="356"/>
      <c r="B102" s="286"/>
      <c r="C102" s="285" t="s">
        <v>882</v>
      </c>
      <c r="D102" s="91" t="s">
        <v>625</v>
      </c>
      <c r="E102" s="92" t="s">
        <v>1061</v>
      </c>
      <c r="F102" s="91" t="s">
        <v>625</v>
      </c>
      <c r="G102" s="190" t="s">
        <v>858</v>
      </c>
      <c r="H102" s="116"/>
      <c r="I102" s="116"/>
      <c r="J102" s="93"/>
      <c r="K102" s="93" t="s">
        <v>625</v>
      </c>
      <c r="L102" s="166" t="s">
        <v>625</v>
      </c>
      <c r="M102" s="136" t="s">
        <v>942</v>
      </c>
      <c r="N102" s="94" t="s">
        <v>625</v>
      </c>
      <c r="O102" s="116"/>
      <c r="P102" s="93" t="s">
        <v>625</v>
      </c>
      <c r="Q102" s="358" t="s">
        <v>627</v>
      </c>
      <c r="R102" s="353" t="s">
        <v>627</v>
      </c>
    </row>
    <row r="103" spans="1:18" ht="12" customHeight="1" x14ac:dyDescent="0.15">
      <c r="A103" s="356"/>
      <c r="B103" s="286"/>
      <c r="C103" s="298"/>
      <c r="D103" s="87"/>
      <c r="E103" s="88"/>
      <c r="F103" s="104"/>
      <c r="G103" s="192"/>
      <c r="H103" s="120"/>
      <c r="I103" s="120"/>
      <c r="J103" s="120"/>
      <c r="K103" s="89"/>
      <c r="L103" s="168"/>
      <c r="M103" s="135"/>
      <c r="N103" s="90"/>
      <c r="O103" s="120"/>
      <c r="P103" s="104"/>
      <c r="Q103" s="359"/>
      <c r="R103" s="354"/>
    </row>
    <row r="104" spans="1:18" ht="12" customHeight="1" x14ac:dyDescent="0.15">
      <c r="A104" s="356"/>
      <c r="B104" s="286"/>
      <c r="C104" s="285" t="s">
        <v>883</v>
      </c>
      <c r="D104" s="91" t="s">
        <v>625</v>
      </c>
      <c r="E104" s="92" t="s">
        <v>1061</v>
      </c>
      <c r="F104" s="91" t="s">
        <v>625</v>
      </c>
      <c r="G104" s="190" t="s">
        <v>858</v>
      </c>
      <c r="H104" s="116"/>
      <c r="I104" s="116"/>
      <c r="J104" s="93"/>
      <c r="K104" s="93" t="s">
        <v>625</v>
      </c>
      <c r="L104" s="166" t="s">
        <v>625</v>
      </c>
      <c r="M104" s="136" t="s">
        <v>884</v>
      </c>
      <c r="N104" s="94" t="s">
        <v>625</v>
      </c>
      <c r="O104" s="116"/>
      <c r="P104" s="93" t="s">
        <v>625</v>
      </c>
      <c r="Q104" s="358" t="s">
        <v>627</v>
      </c>
      <c r="R104" s="353" t="s">
        <v>627</v>
      </c>
    </row>
    <row r="105" spans="1:18" ht="12" customHeight="1" x14ac:dyDescent="0.15">
      <c r="A105" s="356"/>
      <c r="B105" s="286"/>
      <c r="C105" s="286"/>
      <c r="D105" s="95"/>
      <c r="E105" s="84"/>
      <c r="F105" s="98"/>
      <c r="G105" s="187"/>
      <c r="H105" s="117"/>
      <c r="I105" s="117"/>
      <c r="J105" s="117"/>
      <c r="K105" s="96" t="s">
        <v>625</v>
      </c>
      <c r="L105" s="161" t="s">
        <v>625</v>
      </c>
      <c r="M105" s="134" t="s">
        <v>885</v>
      </c>
      <c r="N105" s="97" t="s">
        <v>625</v>
      </c>
      <c r="O105" s="117"/>
      <c r="P105" s="98" t="s">
        <v>625</v>
      </c>
      <c r="Q105" s="360"/>
      <c r="R105" s="361"/>
    </row>
    <row r="106" spans="1:18" ht="12" customHeight="1" x14ac:dyDescent="0.15">
      <c r="A106" s="356"/>
      <c r="B106" s="286"/>
      <c r="C106" s="298"/>
      <c r="D106" s="87"/>
      <c r="E106" s="88"/>
      <c r="F106" s="104"/>
      <c r="G106" s="192"/>
      <c r="H106" s="120"/>
      <c r="I106" s="120"/>
      <c r="J106" s="120"/>
      <c r="K106" s="89"/>
      <c r="L106" s="168"/>
      <c r="M106" s="135"/>
      <c r="N106" s="90"/>
      <c r="O106" s="120"/>
      <c r="P106" s="104"/>
      <c r="Q106" s="359"/>
      <c r="R106" s="354"/>
    </row>
    <row r="107" spans="1:18" ht="12" customHeight="1" x14ac:dyDescent="0.15">
      <c r="A107" s="356"/>
      <c r="B107" s="286"/>
      <c r="C107" s="285" t="s">
        <v>886</v>
      </c>
      <c r="D107" s="91" t="s">
        <v>625</v>
      </c>
      <c r="E107" s="92" t="s">
        <v>1061</v>
      </c>
      <c r="F107" s="91" t="s">
        <v>625</v>
      </c>
      <c r="G107" s="190" t="s">
        <v>858</v>
      </c>
      <c r="H107" s="116"/>
      <c r="I107" s="116"/>
      <c r="J107" s="93"/>
      <c r="K107" s="93" t="s">
        <v>625</v>
      </c>
      <c r="L107" s="166" t="s">
        <v>625</v>
      </c>
      <c r="M107" s="136" t="s">
        <v>887</v>
      </c>
      <c r="N107" s="94" t="s">
        <v>625</v>
      </c>
      <c r="O107" s="116"/>
      <c r="P107" s="93" t="s">
        <v>625</v>
      </c>
      <c r="Q107" s="358" t="s">
        <v>627</v>
      </c>
      <c r="R107" s="353" t="s">
        <v>627</v>
      </c>
    </row>
    <row r="108" spans="1:18" ht="12" customHeight="1" thickBot="1" x14ac:dyDescent="0.2">
      <c r="A108" s="357"/>
      <c r="B108" s="287"/>
      <c r="C108" s="287"/>
      <c r="D108" s="99"/>
      <c r="E108" s="100"/>
      <c r="F108" s="122"/>
      <c r="G108" s="193"/>
      <c r="H108" s="123"/>
      <c r="I108" s="123"/>
      <c r="J108" s="123"/>
      <c r="K108" s="123"/>
      <c r="L108" s="169"/>
      <c r="M108" s="150"/>
      <c r="N108" s="125"/>
      <c r="O108" s="123"/>
      <c r="P108" s="123"/>
      <c r="Q108" s="362"/>
      <c r="R108" s="363"/>
    </row>
    <row r="109" spans="1:18" ht="12" customHeight="1" x14ac:dyDescent="0.15">
      <c r="A109" s="151"/>
      <c r="B109" s="152"/>
      <c r="C109" s="152"/>
      <c r="D109" s="153"/>
      <c r="E109" s="153"/>
      <c r="F109" s="154"/>
      <c r="G109" s="155"/>
      <c r="H109" s="154"/>
      <c r="I109" s="154"/>
      <c r="J109" s="154"/>
      <c r="K109" s="154"/>
      <c r="L109" s="154"/>
      <c r="M109" s="156"/>
      <c r="N109" s="153"/>
      <c r="O109" s="154"/>
      <c r="P109" s="154"/>
      <c r="Q109" s="157"/>
      <c r="R109" s="157"/>
    </row>
    <row r="110" spans="1:18" ht="12" customHeight="1" x14ac:dyDescent="0.15">
      <c r="A110" s="158"/>
      <c r="D110" s="77"/>
      <c r="E110" s="77"/>
      <c r="F110" s="146"/>
      <c r="G110" s="149"/>
      <c r="H110" s="146"/>
      <c r="I110" s="146"/>
      <c r="J110" s="146"/>
      <c r="K110" s="146"/>
      <c r="L110" s="146"/>
      <c r="O110" s="146"/>
      <c r="P110" s="146"/>
      <c r="Q110" s="109"/>
      <c r="R110" s="109"/>
    </row>
    <row r="111" spans="1:18" ht="12" customHeight="1" x14ac:dyDescent="0.15">
      <c r="A111" s="158"/>
      <c r="D111" s="77"/>
      <c r="E111" s="77"/>
      <c r="F111" s="146"/>
      <c r="G111" s="149"/>
      <c r="H111" s="146"/>
      <c r="I111" s="146"/>
      <c r="J111" s="146"/>
      <c r="K111" s="146"/>
      <c r="L111" s="146"/>
      <c r="O111" s="146"/>
      <c r="P111" s="146"/>
      <c r="Q111" s="109"/>
      <c r="R111" s="109"/>
    </row>
    <row r="112" spans="1:18" s="69" customFormat="1" ht="15" customHeight="1" x14ac:dyDescent="0.15">
      <c r="A112" s="72"/>
      <c r="B112" s="72" t="s">
        <v>855</v>
      </c>
      <c r="C112" s="72"/>
      <c r="D112" s="72"/>
      <c r="E112" s="72"/>
      <c r="F112" s="107"/>
      <c r="G112" s="107"/>
      <c r="H112" s="72"/>
      <c r="I112" s="72"/>
      <c r="J112" s="326"/>
      <c r="K112" s="326"/>
      <c r="L112" s="326"/>
      <c r="M112" s="326"/>
      <c r="N112" s="326"/>
      <c r="O112" s="326"/>
      <c r="P112" s="326"/>
      <c r="Q112" s="326"/>
      <c r="R112" s="326"/>
    </row>
    <row r="113" spans="1:18" ht="12" thickBot="1" x14ac:dyDescent="0.2"/>
    <row r="114" spans="1:18" s="79" customFormat="1" ht="13.5" customHeight="1" x14ac:dyDescent="0.15">
      <c r="A114" s="327"/>
      <c r="B114" s="330" t="s">
        <v>609</v>
      </c>
      <c r="C114" s="330" t="s">
        <v>610</v>
      </c>
      <c r="D114" s="330" t="s">
        <v>611</v>
      </c>
      <c r="E114" s="330"/>
      <c r="F114" s="330"/>
      <c r="G114" s="330"/>
      <c r="H114" s="330"/>
      <c r="I114" s="330"/>
      <c r="J114" s="330"/>
      <c r="K114" s="330"/>
      <c r="L114" s="330"/>
      <c r="M114" s="332"/>
      <c r="N114" s="333" t="s">
        <v>1110</v>
      </c>
      <c r="O114" s="333"/>
      <c r="P114" s="333"/>
      <c r="Q114" s="333"/>
      <c r="R114" s="334"/>
    </row>
    <row r="115" spans="1:18" s="79" customFormat="1" ht="13.5" customHeight="1" x14ac:dyDescent="0.15">
      <c r="A115" s="328"/>
      <c r="B115" s="320"/>
      <c r="C115" s="320"/>
      <c r="D115" s="335" t="s">
        <v>612</v>
      </c>
      <c r="E115" s="336"/>
      <c r="F115" s="335" t="s">
        <v>613</v>
      </c>
      <c r="G115" s="336"/>
      <c r="H115" s="320" t="s">
        <v>614</v>
      </c>
      <c r="I115" s="320"/>
      <c r="J115" s="320"/>
      <c r="K115" s="320"/>
      <c r="L115" s="315" t="s">
        <v>615</v>
      </c>
      <c r="M115" s="316"/>
      <c r="N115" s="319" t="s">
        <v>616</v>
      </c>
      <c r="O115" s="320"/>
      <c r="P115" s="320"/>
      <c r="Q115" s="320" t="s">
        <v>617</v>
      </c>
      <c r="R115" s="321"/>
    </row>
    <row r="116" spans="1:18" s="79" customFormat="1" ht="13.5" customHeight="1" thickBot="1" x14ac:dyDescent="0.2">
      <c r="A116" s="329"/>
      <c r="B116" s="331"/>
      <c r="C116" s="331"/>
      <c r="D116" s="337"/>
      <c r="E116" s="338"/>
      <c r="F116" s="337"/>
      <c r="G116" s="338"/>
      <c r="H116" s="80">
        <v>1</v>
      </c>
      <c r="I116" s="80">
        <v>2</v>
      </c>
      <c r="J116" s="80">
        <v>3</v>
      </c>
      <c r="K116" s="80">
        <v>4</v>
      </c>
      <c r="L116" s="317"/>
      <c r="M116" s="318"/>
      <c r="N116" s="81" t="s">
        <v>618</v>
      </c>
      <c r="O116" s="80" t="s">
        <v>619</v>
      </c>
      <c r="P116" s="80" t="s">
        <v>620</v>
      </c>
      <c r="Q116" s="80" t="s">
        <v>621</v>
      </c>
      <c r="R116" s="82" t="s">
        <v>622</v>
      </c>
    </row>
    <row r="117" spans="1:18" ht="12" customHeight="1" thickTop="1" x14ac:dyDescent="0.15">
      <c r="A117" s="381" t="s">
        <v>808</v>
      </c>
      <c r="B117" s="384" t="s">
        <v>809</v>
      </c>
      <c r="C117" s="365" t="s">
        <v>810</v>
      </c>
      <c r="D117" s="83" t="s">
        <v>625</v>
      </c>
      <c r="E117" s="103" t="s">
        <v>1061</v>
      </c>
      <c r="F117" s="83" t="s">
        <v>625</v>
      </c>
      <c r="G117" s="186" t="s">
        <v>889</v>
      </c>
      <c r="H117" s="85"/>
      <c r="I117" s="85" t="s">
        <v>625</v>
      </c>
      <c r="J117" s="85" t="s">
        <v>625</v>
      </c>
      <c r="K117" s="85" t="s">
        <v>625</v>
      </c>
      <c r="L117" s="162" t="s">
        <v>625</v>
      </c>
      <c r="M117" s="351" t="s">
        <v>811</v>
      </c>
      <c r="N117" s="86" t="s">
        <v>625</v>
      </c>
      <c r="O117" s="85"/>
      <c r="P117" s="85" t="s">
        <v>625</v>
      </c>
      <c r="Q117" s="373" t="s">
        <v>627</v>
      </c>
      <c r="R117" s="369" t="s">
        <v>627</v>
      </c>
    </row>
    <row r="118" spans="1:18" ht="12" customHeight="1" x14ac:dyDescent="0.15">
      <c r="A118" s="382"/>
      <c r="B118" s="298"/>
      <c r="C118" s="386"/>
      <c r="D118" s="95"/>
      <c r="E118" s="84"/>
      <c r="F118" s="98" t="s">
        <v>625</v>
      </c>
      <c r="G118" s="187" t="s">
        <v>859</v>
      </c>
      <c r="H118" s="96"/>
      <c r="I118" s="96"/>
      <c r="J118" s="96"/>
      <c r="K118" s="96"/>
      <c r="L118" s="163"/>
      <c r="M118" s="290"/>
      <c r="N118" s="97"/>
      <c r="O118" s="96"/>
      <c r="P118" s="96"/>
      <c r="Q118" s="305"/>
      <c r="R118" s="306"/>
    </row>
    <row r="119" spans="1:18" ht="12" customHeight="1" x14ac:dyDescent="0.15">
      <c r="A119" s="382"/>
      <c r="B119" s="298"/>
      <c r="C119" s="386"/>
      <c r="D119" s="95"/>
      <c r="E119" s="84"/>
      <c r="F119" s="98" t="s">
        <v>625</v>
      </c>
      <c r="G119" s="187" t="s">
        <v>890</v>
      </c>
      <c r="H119" s="96"/>
      <c r="I119" s="96" t="s">
        <v>625</v>
      </c>
      <c r="J119" s="96" t="s">
        <v>625</v>
      </c>
      <c r="K119" s="96" t="s">
        <v>625</v>
      </c>
      <c r="L119" s="163" t="s">
        <v>625</v>
      </c>
      <c r="M119" s="290" t="s">
        <v>891</v>
      </c>
      <c r="N119" s="97" t="s">
        <v>625</v>
      </c>
      <c r="O119" s="117"/>
      <c r="P119" s="98" t="s">
        <v>625</v>
      </c>
      <c r="Q119" s="305"/>
      <c r="R119" s="306"/>
    </row>
    <row r="120" spans="1:18" ht="12" customHeight="1" x14ac:dyDescent="0.15">
      <c r="A120" s="382"/>
      <c r="B120" s="366"/>
      <c r="C120" s="366"/>
      <c r="D120" s="87"/>
      <c r="E120" s="88"/>
      <c r="F120" s="98" t="s">
        <v>625</v>
      </c>
      <c r="G120" s="194" t="s">
        <v>943</v>
      </c>
      <c r="H120" s="89"/>
      <c r="I120" s="89"/>
      <c r="J120" s="89"/>
      <c r="K120" s="89"/>
      <c r="L120" s="165"/>
      <c r="M120" s="308"/>
      <c r="N120" s="90"/>
      <c r="O120" s="89"/>
      <c r="P120" s="89"/>
      <c r="Q120" s="374"/>
      <c r="R120" s="370"/>
    </row>
    <row r="121" spans="1:18" ht="12" customHeight="1" x14ac:dyDescent="0.15">
      <c r="A121" s="382"/>
      <c r="B121" s="366"/>
      <c r="C121" s="387" t="s">
        <v>812</v>
      </c>
      <c r="D121" s="91" t="s">
        <v>625</v>
      </c>
      <c r="E121" s="92" t="s">
        <v>1061</v>
      </c>
      <c r="F121" s="91" t="s">
        <v>625</v>
      </c>
      <c r="G121" s="190" t="s">
        <v>859</v>
      </c>
      <c r="H121" s="116"/>
      <c r="I121" s="93" t="s">
        <v>625</v>
      </c>
      <c r="J121" s="93" t="s">
        <v>625</v>
      </c>
      <c r="K121" s="116"/>
      <c r="L121" s="166" t="s">
        <v>625</v>
      </c>
      <c r="M121" s="371" t="s">
        <v>860</v>
      </c>
      <c r="N121" s="94" t="s">
        <v>625</v>
      </c>
      <c r="O121" s="116"/>
      <c r="P121" s="93" t="s">
        <v>625</v>
      </c>
      <c r="Q121" s="358" t="s">
        <v>627</v>
      </c>
      <c r="R121" s="353" t="s">
        <v>627</v>
      </c>
    </row>
    <row r="122" spans="1:18" ht="12" customHeight="1" x14ac:dyDescent="0.15">
      <c r="A122" s="382"/>
      <c r="B122" s="366"/>
      <c r="C122" s="366"/>
      <c r="D122" s="95"/>
      <c r="E122" s="84"/>
      <c r="F122" s="98"/>
      <c r="G122" s="187"/>
      <c r="H122" s="117"/>
      <c r="I122" s="117"/>
      <c r="J122" s="117"/>
      <c r="K122" s="117"/>
      <c r="L122" s="161"/>
      <c r="M122" s="368"/>
      <c r="N122" s="119"/>
      <c r="O122" s="117"/>
      <c r="P122" s="117"/>
      <c r="Q122" s="360"/>
      <c r="R122" s="361"/>
    </row>
    <row r="123" spans="1:18" ht="12" customHeight="1" x14ac:dyDescent="0.15">
      <c r="A123" s="382"/>
      <c r="B123" s="366"/>
      <c r="C123" s="366"/>
      <c r="D123" s="87"/>
      <c r="E123" s="88"/>
      <c r="F123" s="104"/>
      <c r="G123" s="192"/>
      <c r="H123" s="120"/>
      <c r="I123" s="120"/>
      <c r="J123" s="120"/>
      <c r="K123" s="120"/>
      <c r="L123" s="168"/>
      <c r="M123" s="135"/>
      <c r="N123" s="121"/>
      <c r="O123" s="120"/>
      <c r="P123" s="120"/>
      <c r="Q123" s="359"/>
      <c r="R123" s="354"/>
    </row>
    <row r="124" spans="1:18" ht="12" customHeight="1" x14ac:dyDescent="0.15">
      <c r="A124" s="382"/>
      <c r="B124" s="366"/>
      <c r="C124" s="387" t="s">
        <v>813</v>
      </c>
      <c r="D124" s="91" t="s">
        <v>625</v>
      </c>
      <c r="E124" s="92" t="s">
        <v>1061</v>
      </c>
      <c r="F124" s="91" t="s">
        <v>625</v>
      </c>
      <c r="G124" s="190" t="s">
        <v>690</v>
      </c>
      <c r="H124" s="116"/>
      <c r="I124" s="116"/>
      <c r="J124" s="93" t="s">
        <v>625</v>
      </c>
      <c r="K124" s="93" t="s">
        <v>625</v>
      </c>
      <c r="L124" s="166" t="s">
        <v>625</v>
      </c>
      <c r="M124" s="368" t="s">
        <v>868</v>
      </c>
      <c r="N124" s="94" t="s">
        <v>625</v>
      </c>
      <c r="O124" s="116"/>
      <c r="P124" s="93" t="s">
        <v>625</v>
      </c>
      <c r="Q124" s="358" t="s">
        <v>627</v>
      </c>
      <c r="R124" s="353" t="s">
        <v>627</v>
      </c>
    </row>
    <row r="125" spans="1:18" ht="12" customHeight="1" x14ac:dyDescent="0.15">
      <c r="A125" s="382"/>
      <c r="B125" s="366"/>
      <c r="C125" s="366"/>
      <c r="D125" s="95"/>
      <c r="E125" s="84"/>
      <c r="F125" s="98" t="s">
        <v>625</v>
      </c>
      <c r="G125" s="187" t="s">
        <v>859</v>
      </c>
      <c r="H125" s="117"/>
      <c r="I125" s="117"/>
      <c r="J125" s="117"/>
      <c r="K125" s="117"/>
      <c r="L125" s="161"/>
      <c r="M125" s="352"/>
      <c r="N125" s="119"/>
      <c r="O125" s="117"/>
      <c r="P125" s="117"/>
      <c r="Q125" s="360"/>
      <c r="R125" s="361"/>
    </row>
    <row r="126" spans="1:18" ht="12" customHeight="1" x14ac:dyDescent="0.15">
      <c r="A126" s="382"/>
      <c r="B126" s="366"/>
      <c r="C126" s="366"/>
      <c r="D126" s="95"/>
      <c r="E126" s="84"/>
      <c r="F126" s="98" t="s">
        <v>625</v>
      </c>
      <c r="G126" s="187" t="s">
        <v>890</v>
      </c>
      <c r="H126" s="117"/>
      <c r="I126" s="117"/>
      <c r="J126" s="117"/>
      <c r="K126" s="98" t="s">
        <v>625</v>
      </c>
      <c r="L126" s="161" t="s">
        <v>625</v>
      </c>
      <c r="M126" s="352" t="s">
        <v>892</v>
      </c>
      <c r="N126" s="97" t="s">
        <v>625</v>
      </c>
      <c r="O126" s="117"/>
      <c r="P126" s="98" t="s">
        <v>625</v>
      </c>
      <c r="Q126" s="360"/>
      <c r="R126" s="361"/>
    </row>
    <row r="127" spans="1:18" ht="12" customHeight="1" x14ac:dyDescent="0.15">
      <c r="A127" s="382"/>
      <c r="B127" s="366"/>
      <c r="C127" s="366"/>
      <c r="D127" s="95"/>
      <c r="E127" s="84"/>
      <c r="F127" s="98"/>
      <c r="G127" s="187"/>
      <c r="H127" s="117"/>
      <c r="I127" s="117"/>
      <c r="J127" s="117"/>
      <c r="K127" s="98"/>
      <c r="L127" s="161"/>
      <c r="M127" s="352"/>
      <c r="N127" s="119"/>
      <c r="O127" s="117"/>
      <c r="P127" s="117"/>
      <c r="Q127" s="360"/>
      <c r="R127" s="361"/>
    </row>
    <row r="128" spans="1:18" ht="12" customHeight="1" x14ac:dyDescent="0.15">
      <c r="A128" s="382"/>
      <c r="B128" s="366"/>
      <c r="C128" s="366"/>
      <c r="D128" s="95"/>
      <c r="E128" s="84"/>
      <c r="F128" s="98"/>
      <c r="G128" s="187"/>
      <c r="H128" s="117"/>
      <c r="I128" s="117"/>
      <c r="J128" s="117"/>
      <c r="K128" s="98" t="s">
        <v>625</v>
      </c>
      <c r="L128" s="161" t="s">
        <v>625</v>
      </c>
      <c r="M128" s="352" t="s">
        <v>893</v>
      </c>
      <c r="N128" s="97" t="s">
        <v>625</v>
      </c>
      <c r="O128" s="117"/>
      <c r="P128" s="98" t="s">
        <v>625</v>
      </c>
      <c r="Q128" s="360"/>
      <c r="R128" s="361"/>
    </row>
    <row r="129" spans="1:18" ht="12" customHeight="1" x14ac:dyDescent="0.15">
      <c r="A129" s="382"/>
      <c r="B129" s="366"/>
      <c r="C129" s="366"/>
      <c r="D129" s="95"/>
      <c r="E129" s="84"/>
      <c r="F129" s="98"/>
      <c r="G129" s="187"/>
      <c r="H129" s="117"/>
      <c r="I129" s="117"/>
      <c r="J129" s="117"/>
      <c r="K129" s="117"/>
      <c r="L129" s="161"/>
      <c r="M129" s="352"/>
      <c r="N129" s="119"/>
      <c r="O129" s="117"/>
      <c r="P129" s="117"/>
      <c r="Q129" s="360"/>
      <c r="R129" s="361"/>
    </row>
    <row r="130" spans="1:18" ht="12" customHeight="1" x14ac:dyDescent="0.15">
      <c r="A130" s="382"/>
      <c r="B130" s="366"/>
      <c r="C130" s="366"/>
      <c r="D130" s="95"/>
      <c r="E130" s="84"/>
      <c r="F130" s="98"/>
      <c r="G130" s="188"/>
      <c r="H130" s="117"/>
      <c r="I130" s="117"/>
      <c r="J130" s="117"/>
      <c r="K130" s="98" t="s">
        <v>625</v>
      </c>
      <c r="L130" s="161" t="s">
        <v>625</v>
      </c>
      <c r="M130" s="352" t="s">
        <v>814</v>
      </c>
      <c r="N130" s="97" t="s">
        <v>625</v>
      </c>
      <c r="O130" s="117"/>
      <c r="P130" s="98" t="s">
        <v>625</v>
      </c>
      <c r="Q130" s="360"/>
      <c r="R130" s="361"/>
    </row>
    <row r="131" spans="1:18" ht="12" customHeight="1" x14ac:dyDescent="0.15">
      <c r="A131" s="382"/>
      <c r="B131" s="366"/>
      <c r="C131" s="366"/>
      <c r="D131" s="87"/>
      <c r="E131" s="88"/>
      <c r="F131" s="104"/>
      <c r="G131" s="189"/>
      <c r="H131" s="120"/>
      <c r="I131" s="120"/>
      <c r="J131" s="120"/>
      <c r="K131" s="120"/>
      <c r="L131" s="168"/>
      <c r="M131" s="367"/>
      <c r="N131" s="121"/>
      <c r="O131" s="120"/>
      <c r="P131" s="120"/>
      <c r="Q131" s="359"/>
      <c r="R131" s="354"/>
    </row>
    <row r="132" spans="1:18" ht="12" customHeight="1" x14ac:dyDescent="0.15">
      <c r="A132" s="382"/>
      <c r="B132" s="366"/>
      <c r="C132" s="387" t="s">
        <v>815</v>
      </c>
      <c r="D132" s="91" t="s">
        <v>625</v>
      </c>
      <c r="E132" s="92" t="s">
        <v>1061</v>
      </c>
      <c r="F132" s="91" t="s">
        <v>625</v>
      </c>
      <c r="G132" s="190" t="s">
        <v>690</v>
      </c>
      <c r="H132" s="116"/>
      <c r="I132" s="116"/>
      <c r="J132" s="116"/>
      <c r="K132" s="93" t="s">
        <v>625</v>
      </c>
      <c r="L132" s="166" t="s">
        <v>625</v>
      </c>
      <c r="M132" s="371" t="s">
        <v>816</v>
      </c>
      <c r="N132" s="94" t="s">
        <v>625</v>
      </c>
      <c r="O132" s="116"/>
      <c r="P132" s="93" t="s">
        <v>625</v>
      </c>
      <c r="Q132" s="358" t="s">
        <v>627</v>
      </c>
      <c r="R132" s="353" t="s">
        <v>627</v>
      </c>
    </row>
    <row r="133" spans="1:18" ht="12" customHeight="1" x14ac:dyDescent="0.15">
      <c r="A133" s="382"/>
      <c r="B133" s="366"/>
      <c r="C133" s="366"/>
      <c r="D133" s="95"/>
      <c r="E133" s="84"/>
      <c r="F133" s="98"/>
      <c r="G133" s="187"/>
      <c r="H133" s="117"/>
      <c r="I133" s="117"/>
      <c r="J133" s="117"/>
      <c r="K133" s="117"/>
      <c r="L133" s="161"/>
      <c r="M133" s="368"/>
      <c r="N133" s="119"/>
      <c r="O133" s="117"/>
      <c r="P133" s="117"/>
      <c r="Q133" s="360"/>
      <c r="R133" s="361"/>
    </row>
    <row r="134" spans="1:18" ht="12" customHeight="1" x14ac:dyDescent="0.15">
      <c r="A134" s="382"/>
      <c r="B134" s="366"/>
      <c r="C134" s="366"/>
      <c r="D134" s="95"/>
      <c r="E134" s="84"/>
      <c r="F134" s="98"/>
      <c r="G134" s="187"/>
      <c r="H134" s="117"/>
      <c r="I134" s="117"/>
      <c r="J134" s="117"/>
      <c r="K134" s="98" t="s">
        <v>625</v>
      </c>
      <c r="L134" s="161" t="s">
        <v>625</v>
      </c>
      <c r="M134" s="367" t="s">
        <v>894</v>
      </c>
      <c r="N134" s="97" t="s">
        <v>625</v>
      </c>
      <c r="O134" s="117"/>
      <c r="P134" s="98" t="s">
        <v>625</v>
      </c>
      <c r="Q134" s="360"/>
      <c r="R134" s="361"/>
    </row>
    <row r="135" spans="1:18" ht="12" customHeight="1" thickBot="1" x14ac:dyDescent="0.2">
      <c r="A135" s="383"/>
      <c r="B135" s="385"/>
      <c r="C135" s="385"/>
      <c r="D135" s="99"/>
      <c r="E135" s="100"/>
      <c r="F135" s="122"/>
      <c r="G135" s="193"/>
      <c r="H135" s="123"/>
      <c r="I135" s="123"/>
      <c r="J135" s="123"/>
      <c r="K135" s="123"/>
      <c r="L135" s="169"/>
      <c r="M135" s="388"/>
      <c r="N135" s="125"/>
      <c r="O135" s="123"/>
      <c r="P135" s="123"/>
      <c r="Q135" s="362"/>
      <c r="R135" s="363"/>
    </row>
    <row r="136" spans="1:18" x14ac:dyDescent="0.15">
      <c r="G136" s="195"/>
    </row>
  </sheetData>
  <mergeCells count="162">
    <mergeCell ref="R58:R61"/>
    <mergeCell ref="M60:M61"/>
    <mergeCell ref="A117:A135"/>
    <mergeCell ref="B117:B135"/>
    <mergeCell ref="C117:C120"/>
    <mergeCell ref="Q117:Q120"/>
    <mergeCell ref="R117:R120"/>
    <mergeCell ref="C121:C123"/>
    <mergeCell ref="C58:C61"/>
    <mergeCell ref="M58:M59"/>
    <mergeCell ref="M121:M122"/>
    <mergeCell ref="Q121:Q123"/>
    <mergeCell ref="R121:R123"/>
    <mergeCell ref="C124:C131"/>
    <mergeCell ref="M124:M125"/>
    <mergeCell ref="Q124:Q131"/>
    <mergeCell ref="R124:R131"/>
    <mergeCell ref="M128:M129"/>
    <mergeCell ref="M130:M131"/>
    <mergeCell ref="C132:C135"/>
    <mergeCell ref="M132:M133"/>
    <mergeCell ref="Q132:Q135"/>
    <mergeCell ref="R132:R135"/>
    <mergeCell ref="M134:M135"/>
    <mergeCell ref="R29:R38"/>
    <mergeCell ref="M31:M32"/>
    <mergeCell ref="M37:M38"/>
    <mergeCell ref="C39:C41"/>
    <mergeCell ref="M39:M41"/>
    <mergeCell ref="Q39:Q41"/>
    <mergeCell ref="R39:R41"/>
    <mergeCell ref="R42:R57"/>
    <mergeCell ref="M44:M45"/>
    <mergeCell ref="M46:M47"/>
    <mergeCell ref="M48:M49"/>
    <mergeCell ref="M50:M51"/>
    <mergeCell ref="M52:M53"/>
    <mergeCell ref="M54:M55"/>
    <mergeCell ref="M56:M57"/>
    <mergeCell ref="R8:R17"/>
    <mergeCell ref="M10:M11"/>
    <mergeCell ref="M12:M13"/>
    <mergeCell ref="M14:M15"/>
    <mergeCell ref="M16:M17"/>
    <mergeCell ref="R18:R24"/>
    <mergeCell ref="M20:M21"/>
    <mergeCell ref="M22:M24"/>
    <mergeCell ref="C25:C28"/>
    <mergeCell ref="M25:M26"/>
    <mergeCell ref="Q25:Q28"/>
    <mergeCell ref="R25:R28"/>
    <mergeCell ref="M27:M28"/>
    <mergeCell ref="Q18:Q24"/>
    <mergeCell ref="A8:A61"/>
    <mergeCell ref="B8:B61"/>
    <mergeCell ref="C8:C17"/>
    <mergeCell ref="M8:M9"/>
    <mergeCell ref="Q8:Q17"/>
    <mergeCell ref="C18:C24"/>
    <mergeCell ref="M18:M19"/>
    <mergeCell ref="C29:C38"/>
    <mergeCell ref="M29:M30"/>
    <mergeCell ref="Q29:Q38"/>
    <mergeCell ref="C42:C57"/>
    <mergeCell ref="M42:M43"/>
    <mergeCell ref="Q42:Q57"/>
    <mergeCell ref="Q58:Q61"/>
    <mergeCell ref="J2:R2"/>
    <mergeCell ref="J3:R3"/>
    <mergeCell ref="A5:A7"/>
    <mergeCell ref="B5:B7"/>
    <mergeCell ref="C5:C7"/>
    <mergeCell ref="D5:M5"/>
    <mergeCell ref="N5:R5"/>
    <mergeCell ref="D6:E7"/>
    <mergeCell ref="F6:G7"/>
    <mergeCell ref="H6:K6"/>
    <mergeCell ref="L6:M7"/>
    <mergeCell ref="N6:P6"/>
    <mergeCell ref="Q6:R6"/>
    <mergeCell ref="C82:C83"/>
    <mergeCell ref="C84:C87"/>
    <mergeCell ref="C88:C90"/>
    <mergeCell ref="C100:C101"/>
    <mergeCell ref="Q100:Q101"/>
    <mergeCell ref="R100:R101"/>
    <mergeCell ref="M96:M97"/>
    <mergeCell ref="C98:C99"/>
    <mergeCell ref="Q98:Q99"/>
    <mergeCell ref="R98:R99"/>
    <mergeCell ref="C94:C95"/>
    <mergeCell ref="C96:C97"/>
    <mergeCell ref="Q94:Q95"/>
    <mergeCell ref="R94:R95"/>
    <mergeCell ref="M94:M95"/>
    <mergeCell ref="Q96:Q97"/>
    <mergeCell ref="J66:R66"/>
    <mergeCell ref="J67:R67"/>
    <mergeCell ref="Q84:Q87"/>
    <mergeCell ref="R84:R87"/>
    <mergeCell ref="M79:M80"/>
    <mergeCell ref="Q82:Q83"/>
    <mergeCell ref="R82:R83"/>
    <mergeCell ref="M88:M89"/>
    <mergeCell ref="Q88:Q89"/>
    <mergeCell ref="R72:R73"/>
    <mergeCell ref="M74:M75"/>
    <mergeCell ref="M76:M77"/>
    <mergeCell ref="Q74:Q75"/>
    <mergeCell ref="R74:R75"/>
    <mergeCell ref="Q76:Q77"/>
    <mergeCell ref="R76:R77"/>
    <mergeCell ref="M72:M73"/>
    <mergeCell ref="Q72:Q73"/>
    <mergeCell ref="Q104:Q106"/>
    <mergeCell ref="R104:R106"/>
    <mergeCell ref="C107:C108"/>
    <mergeCell ref="Q107:Q108"/>
    <mergeCell ref="R107:R108"/>
    <mergeCell ref="A69:A71"/>
    <mergeCell ref="B69:B71"/>
    <mergeCell ref="C69:C71"/>
    <mergeCell ref="D69:M69"/>
    <mergeCell ref="N69:R69"/>
    <mergeCell ref="D70:E71"/>
    <mergeCell ref="F70:G71"/>
    <mergeCell ref="H70:K70"/>
    <mergeCell ref="L70:M71"/>
    <mergeCell ref="N70:P70"/>
    <mergeCell ref="Q70:R70"/>
    <mergeCell ref="R88:R89"/>
    <mergeCell ref="Q91:Q92"/>
    <mergeCell ref="R91:R92"/>
    <mergeCell ref="C91:C93"/>
    <mergeCell ref="C74:C75"/>
    <mergeCell ref="C76:C77"/>
    <mergeCell ref="B72:B93"/>
    <mergeCell ref="C72:C73"/>
    <mergeCell ref="M117:M118"/>
    <mergeCell ref="M119:M120"/>
    <mergeCell ref="M126:M127"/>
    <mergeCell ref="M35:M36"/>
    <mergeCell ref="M33:M34"/>
    <mergeCell ref="R96:R97"/>
    <mergeCell ref="B94:B108"/>
    <mergeCell ref="A72:A108"/>
    <mergeCell ref="A114:A116"/>
    <mergeCell ref="B114:B116"/>
    <mergeCell ref="C114:C116"/>
    <mergeCell ref="D114:M114"/>
    <mergeCell ref="N114:R114"/>
    <mergeCell ref="D115:E116"/>
    <mergeCell ref="F115:G116"/>
    <mergeCell ref="H115:K115"/>
    <mergeCell ref="L115:M116"/>
    <mergeCell ref="N115:P115"/>
    <mergeCell ref="Q115:R115"/>
    <mergeCell ref="J112:R112"/>
    <mergeCell ref="C102:C103"/>
    <mergeCell ref="Q102:Q103"/>
    <mergeCell ref="R102:R103"/>
    <mergeCell ref="C104:C106"/>
  </mergeCells>
  <phoneticPr fontId="5"/>
  <dataValidations count="1">
    <dataValidation type="list" allowBlank="1" showInputMessage="1" showErrorMessage="1" sqref="D8 I8 I16 I14 I12 I10 L8 L10 L12 L14 N8 P8 N16 N48 N46 N44 N54 N52 N50 N56 N60 N128 N130 N134 L117:L119 N12:P12 N14:P14 P16 P10 P27 P20 N22:N23 N27 N31 N37 N18 N25 N29 N39 N42 N58 N121 N124 N132 P18 P25 P29 P42 P58 P121 P124 P31 P37 P44 P46 P48 P50 P52 P54 P56 P60 L20 D18 L18 D25 L29 D29 D39 F39 I39:L39 L42 D42 J58:L58 D58 D121 L121 J124:L124 D124 D132 F132 K132:L132 L16 L22:L23 L31 L37 L44 L46 L48 L50 L52 L54 L56 K128:L128 K130:L130 K134:L134 I46:J46 I48:J48 I44:J44 I52 H54:I54 I50 H56:I56 J60:L60 I31 I37 I27:L27 I18 I25:L25 I42:J42 F8:F14 K103:L103 F37 F42:F48 F18:F27 F58:F61 N126 F134 I117:J119 D117:D119 J107:L107 N117:N119 K119 I121:J121 J22:J23 I29 I20 F94 D94 D102 N109:N111 I74:J74 F76 N98 K76:L76 P98 P100 D88 D84 I82:J82 F98 D98 K105:L106 F100 N100 J102:L102 K109:L111 I98:L98 D100 J100:L100 F109:F111 D91 N81:N94 K81:L93 P81:P94 N76 N74 N78:N79 P74 P78:P79 P76 D74 F74 L74 J78:L78 F78 D78 D82 K79:L79 F82:F92 D76 F80 I72:L72 D72 F72 P72 N72 I96:J96 N96 P96 D96 F96 L96 I94:L94 F102 D104 J104:L104 F104 F107 D107 F29:F35 K117 P117:P119 K126:L126 P134 P130 P128 P126 P132 F124:F128 P102:P107 N102:N107 K22 N35 P35 L35 I35 N33 P33 L33 I33 F117:F121" xr:uid="{00000000-0002-0000-0700-000000000000}">
      <formula1>"□,■"</formula1>
    </dataValidation>
  </dataValidations>
  <pageMargins left="0.61" right="0.24" top="0.43" bottom="0.22" header="0.3" footer="0.16"/>
  <pageSetup paperSize="9" orientation="portrait" r:id="rId1"/>
  <rowBreaks count="1" manualBreakCount="1">
    <brk id="64"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261</vt:i4>
      </vt:variant>
    </vt:vector>
  </HeadingPairs>
  <TitlesOfParts>
    <vt:vector size="276" baseType="lpstr">
      <vt:lpstr>説明</vt:lpstr>
      <vt:lpstr>注意点</vt:lpstr>
      <vt:lpstr>表紙</vt:lpstr>
      <vt:lpstr>耐震 (軸組)</vt:lpstr>
      <vt:lpstr>耐震(枠組)</vt:lpstr>
      <vt:lpstr>劣化・維持管理</vt:lpstr>
      <vt:lpstr>温熱環境・ｴﾈﾙｷﾞｰ消費量</vt:lpstr>
      <vt:lpstr>施工状況確認書(下地)</vt:lpstr>
      <vt:lpstr>施工状況確認書 (竣工)</vt:lpstr>
      <vt:lpstr>火災</vt:lpstr>
      <vt:lpstr>空気・光・音環境</vt:lpstr>
      <vt:lpstr>高齢者</vt:lpstr>
      <vt:lpstr>防犯</vt:lpstr>
      <vt:lpstr>防犯 (2)</vt:lpstr>
      <vt:lpstr>光・視環境</vt:lpstr>
      <vt:lpstr>cst_koujikikan_month</vt:lpstr>
      <vt:lpstr>cst_koujikikan_year</vt:lpstr>
      <vt:lpstr>cst_shinsei_HIKIUKE_DATE</vt:lpstr>
      <vt:lpstr>cst_shinsei_ISSUE_DATE</vt:lpstr>
      <vt:lpstr>cst_shinsei_ISSUE_DATE_day</vt:lpstr>
      <vt:lpstr>cst_shinsei_ISSUE_DATE_month</vt:lpstr>
      <vt:lpstr>cst_shinsei_ISSUE_DATE_year</vt:lpstr>
      <vt:lpstr>cst_shinsei_ISSUE_NO</vt:lpstr>
      <vt:lpstr>cst_shinsei_UKETUKE_NO</vt:lpstr>
      <vt:lpstr>cst_shinsei_UKETUKE_OFFICE_ID</vt:lpstr>
      <vt:lpstr>cst_wsjob_JOB_KIND</vt:lpstr>
      <vt:lpstr>cst_wsjob_TARGET_KIND</vt:lpstr>
      <vt:lpstr>cst_wsjob_TARGET_KIND__label</vt:lpstr>
      <vt:lpstr>cst_wskakunin__bouka</vt:lpstr>
      <vt:lpstr>cst_wskakunin__kouji</vt:lpstr>
      <vt:lpstr>cst_wskakunin__kuiki</vt:lpstr>
      <vt:lpstr>cst_wskakunin__tosi_kuiki</vt:lpstr>
      <vt:lpstr>cst_wskakunin_BOUKA_22JYO</vt:lpstr>
      <vt:lpstr>cst_wskakunin_BOUKA_BOUKA</vt:lpstr>
      <vt:lpstr>cst_wskakunin_BOUKA_JYUN_BOUKA</vt:lpstr>
      <vt:lpstr>cst_wskakunin_BOUKA_NASI</vt:lpstr>
      <vt:lpstr>cst_wskakunin_BUILD__address</vt:lpstr>
      <vt:lpstr>cst_wskakunin_BUILD_KEN__ken</vt:lpstr>
      <vt:lpstr>cst_wskakunin_BUILD_NAME</vt:lpstr>
      <vt:lpstr>cst_wskakunin_dairi1__address</vt:lpstr>
      <vt:lpstr>cst_wskakunin_dairi1__sikaku</vt:lpstr>
      <vt:lpstr>cst_wskakunin_dairi1__space</vt:lpstr>
      <vt:lpstr>cst_wskakunin_dairi1_JIMU__sikaku</vt:lpstr>
      <vt:lpstr>cst_wskakunin_dairi1_JIMU_NAME</vt:lpstr>
      <vt:lpstr>cst_wskakunin_dairi1_NAME</vt:lpstr>
      <vt:lpstr>cst_wskakunin_dairi1_NAME_KANA</vt:lpstr>
      <vt:lpstr>cst_wskakunin_dairi1_TEL</vt:lpstr>
      <vt:lpstr>cst_wskakunin_dairi1_ZIP</vt:lpstr>
      <vt:lpstr>cst_wskakunin_KAISU_TIJYOU_SHINSEI</vt:lpstr>
      <vt:lpstr>cst_wskakunin_KAISU_TIKA_SHINSEI__zero</vt:lpstr>
      <vt:lpstr>cst_wskakunin_kanri1__address</vt:lpstr>
      <vt:lpstr>cst_wskakunin_kanri1__sikaku</vt:lpstr>
      <vt:lpstr>cst_wskakunin_kanri1_JIMU__sikaku</vt:lpstr>
      <vt:lpstr>cst_wskakunin_kanri1_JIMU_NAME</vt:lpstr>
      <vt:lpstr>cst_wskakunin_kanri1_NAME</vt:lpstr>
      <vt:lpstr>cst_wskakunin_kanri1_TEL</vt:lpstr>
      <vt:lpstr>cst_wskakunin_kanri1_ZIP</vt:lpstr>
      <vt:lpstr>cst_wskakunin_KENTIKU_MENSEKI_SHINSEI</vt:lpstr>
      <vt:lpstr>cst_wskakunin_KOUJI_ITEN</vt:lpstr>
      <vt:lpstr>cst_wskakunin_KOUJI_KAITIKU</vt:lpstr>
      <vt:lpstr>cst_wskakunin_KOUJI_KANRYOU_YOTEI_DATE</vt:lpstr>
      <vt:lpstr>cst_wskakunin_KOUJI_KANRYOU_YOTEI_DATE_day</vt:lpstr>
      <vt:lpstr>cst_wskakunin_KOUJI_KANRYOU_YOTEI_DATE_month</vt:lpstr>
      <vt:lpstr>cst_wskakunin_KOUJI_KANRYOU_YOTEI_DATE_year</vt:lpstr>
      <vt:lpstr>cst_wskakunin_KOUJI_SINTIKU</vt:lpstr>
      <vt:lpstr>cst_wskakunin_KOUJI_TYAKUSYU_YOTEI_DATE</vt:lpstr>
      <vt:lpstr>cst_wskakunin_KOUJI_TYAKUSYU_YOTEI_DATE_day</vt:lpstr>
      <vt:lpstr>cst_wskakunin_KOUJI_TYAKUSYU_YOTEI_DATE_month</vt:lpstr>
      <vt:lpstr>cst_wskakunin_KOUJI_TYAKUSYU_YOTEI_DATE_year</vt:lpstr>
      <vt:lpstr>cst_wskakunin_KOUJI_ZOUTIKU</vt:lpstr>
      <vt:lpstr>cst_wskakunin_KOUZOU1</vt:lpstr>
      <vt:lpstr>cst_wskakunin_KUIKI_HISETTEI</vt:lpstr>
      <vt:lpstr>cst_wskakunin_KUIKI_JYUN_TOSHI</vt:lpstr>
      <vt:lpstr>cst_wskakunin_KUIKI_KUIKIGAI</vt:lpstr>
      <vt:lpstr>cst_wskakunin_KUIKI_SIGAIKA</vt:lpstr>
      <vt:lpstr>cst_wskakunin_KUIKI_TOSI</vt:lpstr>
      <vt:lpstr>cst_wskakunin_KUIKI_TYOSEI</vt:lpstr>
      <vt:lpstr>cst_wskakunin_NOBE_MENSEKI_BUILD_SHINSEI</vt:lpstr>
      <vt:lpstr>cst_wskakunin_NOBE_MENSEKI_JYUTAKU_SHINSEI</vt:lpstr>
      <vt:lpstr>cst_wskakunin_owner1__address</vt:lpstr>
      <vt:lpstr>cst_wskakunin_owner1__space</vt:lpstr>
      <vt:lpstr>cst_wskakunin_owner1__space_KANA</vt:lpstr>
      <vt:lpstr>cst_wskakunin_owner1__space2</vt:lpstr>
      <vt:lpstr>cst_wskakunin_owner1__space3</vt:lpstr>
      <vt:lpstr>cst_wskakunin_owner1_JIMU_NAME</vt:lpstr>
      <vt:lpstr>cst_wskakunin_owner1_JIMU_NAME_KANA</vt:lpstr>
      <vt:lpstr>cst_wskakunin_owner1_NAME</vt:lpstr>
      <vt:lpstr>cst_wskakunin_owner1_NAME_KANA</vt:lpstr>
      <vt:lpstr>cst_wskakunin_owner1_POST</vt:lpstr>
      <vt:lpstr>cst_wskakunin_owner1_POST_KANA</vt:lpstr>
      <vt:lpstr>cst_wskakunin_owner1_TEL</vt:lpstr>
      <vt:lpstr>cst_wskakunin_owner1_ZIP</vt:lpstr>
      <vt:lpstr>cst_wskakunin_p4_1__kouji</vt:lpstr>
      <vt:lpstr>cst_wskakunin_p4_1_KAISU_TIKAI</vt:lpstr>
      <vt:lpstr>cst_wskakunin_p4_1_KAISU_TIKAI_NOZOKU</vt:lpstr>
      <vt:lpstr>cst_wskakunin_p4_1_KOUZOU1</vt:lpstr>
      <vt:lpstr>cst_wskakunin_p4_1_KOUZOU2</vt:lpstr>
      <vt:lpstr>cst_wskakunin_p4_1_TAKASA_KEN_MAX</vt:lpstr>
      <vt:lpstr>cst_wskakunin_p4_1_TAKASA_MAX</vt:lpstr>
      <vt:lpstr>cst_wskakunin_p4_1_youto1_YOUTO</vt:lpstr>
      <vt:lpstr>cst_wskakunin_p4_1_youto1_YOUTO_1</vt:lpstr>
      <vt:lpstr>cst_wskakunin_p4_1_youto1_YOUTO_2</vt:lpstr>
      <vt:lpstr>cst_wskakunin_p4_1_youto1_YOUTO_3</vt:lpstr>
      <vt:lpstr>cst_wskakunin_p4_1_youto1_YOUTO_4</vt:lpstr>
      <vt:lpstr>cst_wskakunin_p4_1_youto1_YOUTO_5</vt:lpstr>
      <vt:lpstr>cst_wskakunin_p4_1_youto1_YOUTO_6</vt:lpstr>
      <vt:lpstr>cst_wskakunin_p4_1_youto1_YOUTO_9</vt:lpstr>
      <vt:lpstr>cst_wskakunin_p4_1_youto1_YOUTO_CODE</vt:lpstr>
      <vt:lpstr>cst_wskakunin_sekkei1__address</vt:lpstr>
      <vt:lpstr>cst_wskakunin_sekkei1__sikaku</vt:lpstr>
      <vt:lpstr>cst_wskakunin_sekkei1_JIMU__sikaku</vt:lpstr>
      <vt:lpstr>cst_wskakunin_sekkei1_JIMU_NAME</vt:lpstr>
      <vt:lpstr>cst_wskakunin_sekkei1_NAME</vt:lpstr>
      <vt:lpstr>cst_wskakunin_sekkei1_TEL</vt:lpstr>
      <vt:lpstr>cst_wskakunin_sekkei1_ZIP</vt:lpstr>
      <vt:lpstr>cst_wskakunin_sekou1__address</vt:lpstr>
      <vt:lpstr>cst_wskakunin_sekou1__hajime</vt:lpstr>
      <vt:lpstr>cst_wskakunin_sekou1__kistar</vt:lpstr>
      <vt:lpstr>cst_wskakunin_sekou1_JIMU_NAME</vt:lpstr>
      <vt:lpstr>cst_wskakunin_sekou1_NAME</vt:lpstr>
      <vt:lpstr>cst_wskakunin_sekou1_SEKOU__sikaku</vt:lpstr>
      <vt:lpstr>cst_wskakunin_sekou1_TEL</vt:lpstr>
      <vt:lpstr>cst_wskakunin_sekou1_ZIP</vt:lpstr>
      <vt:lpstr>cst_wskakunin_SHIKITI_MENSEKI_1_TOTAL</vt:lpstr>
      <vt:lpstr>cst_wskakunin_SHINSEI_DATE</vt:lpstr>
      <vt:lpstr>cst_wskakunin_SHINSEI_DATE_day</vt:lpstr>
      <vt:lpstr>cst_wskakunin_SHINSEI_DATE_month</vt:lpstr>
      <vt:lpstr>cst_wskakunin_SHINSEI_DATE_year</vt:lpstr>
      <vt:lpstr>cst_wskakunin_YOUTO</vt:lpstr>
      <vt:lpstr>cst_wskakunin_YOUTO_TIIKI_A</vt:lpstr>
      <vt:lpstr>'施工状況確認書 (竣工)'!Print_Area</vt:lpstr>
      <vt:lpstr>'施工状況確認書(下地)'!Print_Area</vt:lpstr>
      <vt:lpstr>shinsei_HIKIUKE_DATE</vt:lpstr>
      <vt:lpstr>shinsei_ISSUE_DATE</vt:lpstr>
      <vt:lpstr>shinsei_ISSUE_NO</vt:lpstr>
      <vt:lpstr>shinsei_UKETUKE_NO</vt:lpstr>
      <vt:lpstr>shinsei_UKETUKE_OFFICE_ID</vt:lpstr>
      <vt:lpstr>showsheetflag_DATA</vt:lpstr>
      <vt:lpstr>showsheetflag_dSHEET</vt:lpstr>
      <vt:lpstr>showsheetflag_NoObject</vt:lpstr>
      <vt:lpstr>showsheetflag_火災</vt:lpstr>
      <vt:lpstr>showsheetflag_空気・光・音環境</vt:lpstr>
      <vt:lpstr>showsheetflag_項目リスト</vt:lpstr>
      <vt:lpstr>showsheetflag_高齢者</vt:lpstr>
      <vt:lpstr>showsheetflag_省エネ</vt:lpstr>
      <vt:lpstr>showsheetflag_説明</vt:lpstr>
      <vt:lpstr>showsheetflag_耐震</vt:lpstr>
      <vt:lpstr>showsheetflag_表紙</vt:lpstr>
      <vt:lpstr>showsheetflag_防犯</vt:lpstr>
      <vt:lpstr>showsheetflag_劣化・維持管理</vt:lpstr>
      <vt:lpstr>wk_koujikikan_month</vt:lpstr>
      <vt:lpstr>wk_koujikikan_year</vt:lpstr>
      <vt:lpstr>wsjob_JOB_KIND</vt:lpstr>
      <vt:lpstr>wsjob_TARGET_KIND</vt:lpstr>
      <vt:lpstr>wsjob_TARGET_KIND__label</vt:lpstr>
      <vt:lpstr>wskakunin__bouka</vt:lpstr>
      <vt:lpstr>wskakunin__kouji</vt:lpstr>
      <vt:lpstr>wskakunin__kuiki</vt:lpstr>
      <vt:lpstr>wskakunin__tosi_kuiki</vt:lpstr>
      <vt:lpstr>wskakunin_BOUKA_22JYO</vt:lpstr>
      <vt:lpstr>wskakunin_BOUKA_BOUKA</vt:lpstr>
      <vt:lpstr>wskakunin_BOUKA_JYUN_BOUKA</vt:lpstr>
      <vt:lpstr>wskakunin_BOUKA_NASI</vt:lpstr>
      <vt:lpstr>wskakunin_BUILD__address</vt:lpstr>
      <vt:lpstr>wskakunin_BUILD_KEN__ken</vt:lpstr>
      <vt:lpstr>wskakunin_BUILD_NAME</vt:lpstr>
      <vt:lpstr>wskakunin_dairi1__address</vt:lpstr>
      <vt:lpstr>wskakunin_dairi1__sikaku</vt:lpstr>
      <vt:lpstr>wskakunin_dairi1_JIMU__sikaku</vt:lpstr>
      <vt:lpstr>wskakunin_dairi1_JIMU_NAME</vt:lpstr>
      <vt:lpstr>wskakunin_dairi1_NAME</vt:lpstr>
      <vt:lpstr>wskakunin_dairi1_NAME_KANA</vt:lpstr>
      <vt:lpstr>wskakunin_dairi1_TEL</vt:lpstr>
      <vt:lpstr>wskakunin_dairi1_ZIP</vt:lpstr>
      <vt:lpstr>wskakunin_KAISU_TIJYOU_SHINSEI</vt:lpstr>
      <vt:lpstr>wskakunin_KAISU_TIKA_SHINSEI__zero</vt:lpstr>
      <vt:lpstr>wskakunin_kanri1__address</vt:lpstr>
      <vt:lpstr>wskakunin_kanri1__sikaku</vt:lpstr>
      <vt:lpstr>wskakunin_kanri1_JIMU__sikaku</vt:lpstr>
      <vt:lpstr>wskakunin_kanri1_JIMU_NAME</vt:lpstr>
      <vt:lpstr>wskakunin_kanri1_NAME</vt:lpstr>
      <vt:lpstr>wskakunin_kanri1_TEL</vt:lpstr>
      <vt:lpstr>wskakunin_kanri1_ZIP</vt:lpstr>
      <vt:lpstr>wskakunin_KENTIKU_MENSEKI_SHINSEI</vt:lpstr>
      <vt:lpstr>wskakunin_KOUJI_ITEN</vt:lpstr>
      <vt:lpstr>wskakunin_KOUJI_KAITIKU</vt:lpstr>
      <vt:lpstr>wskakunin_KOUJI_KANRYOU_YOTEI_DATE</vt:lpstr>
      <vt:lpstr>wskakunin_KOUJI_SINTIKU</vt:lpstr>
      <vt:lpstr>wskakunin_KOUJI_TYAKUSYU_YOTEI_DATE</vt:lpstr>
      <vt:lpstr>wskakunin_KOUJI_ZOUTIKU</vt:lpstr>
      <vt:lpstr>wskakunin_KOUZOU1</vt:lpstr>
      <vt:lpstr>wskakunin_KUIKI_HISETTEI</vt:lpstr>
      <vt:lpstr>wskakunin_KUIKI_JYUN_TOSHI</vt:lpstr>
      <vt:lpstr>wskakunin_KUIKI_KUIKIGAI</vt:lpstr>
      <vt:lpstr>wskakunin_KUIKI_SIGAIKA</vt:lpstr>
      <vt:lpstr>wskakunin_KUIKI_TOSI</vt:lpstr>
      <vt:lpstr>wskakunin_KUIKI_TYOSEI</vt:lpstr>
      <vt:lpstr>wskakunin_NOBE_MENSEKI_BUILD_SHINSEI</vt:lpstr>
      <vt:lpstr>wskakunin_NOBE_MENSEKI_JYUTAKU_SHINSEI</vt:lpstr>
      <vt:lpstr>wskakunin_owner1__address</vt:lpstr>
      <vt:lpstr>wskakunin_owner1_JIMU_NAME</vt:lpstr>
      <vt:lpstr>wskakunin_owner1_JIMU_NAME_KANA</vt:lpstr>
      <vt:lpstr>wskakunin_owner1_NAME</vt:lpstr>
      <vt:lpstr>wskakunin_owner1_NAME_KANA</vt:lpstr>
      <vt:lpstr>wskakunin_owner1_POST</vt:lpstr>
      <vt:lpstr>wskakunin_owner1_POST_KANA</vt:lpstr>
      <vt:lpstr>wskakunin_owner1_TEL</vt:lpstr>
      <vt:lpstr>wskakunin_owner1_ZIP</vt:lpstr>
      <vt:lpstr>wskakunin_p4_1__kouji</vt:lpstr>
      <vt:lpstr>wskakunin_p4_1_KAISU_TIKAI</vt:lpstr>
      <vt:lpstr>wskakunin_p4_1_KAISU_TIKAI_NOZOKU</vt:lpstr>
      <vt:lpstr>wskakunin_p4_1_KOUZOU1</vt:lpstr>
      <vt:lpstr>wskakunin_p4_1_KOUZOU2</vt:lpstr>
      <vt:lpstr>wskakunin_p4_1_TAKASA_KEN_MAX</vt:lpstr>
      <vt:lpstr>wskakunin_p4_1_TAKASA_MAX</vt:lpstr>
      <vt:lpstr>wskakunin_p4_1_youto1_YOUTO</vt:lpstr>
      <vt:lpstr>wskakunin_p4_1_youto1_YOUTO_CODE</vt:lpstr>
      <vt:lpstr>wskakunin_sekkei1__address</vt:lpstr>
      <vt:lpstr>wskakunin_sekkei1__sikaku</vt:lpstr>
      <vt:lpstr>wskakunin_sekkei1_JIMU__sikaku</vt:lpstr>
      <vt:lpstr>wskakunin_sekkei1_JIMU_NAME</vt:lpstr>
      <vt:lpstr>wskakunin_sekkei1_NAME</vt:lpstr>
      <vt:lpstr>wskakunin_sekkei1_TEL</vt:lpstr>
      <vt:lpstr>wskakunin_sekkei1_ZIP</vt:lpstr>
      <vt:lpstr>wskakunin_sekou1__address</vt:lpstr>
      <vt:lpstr>wskakunin_sekou1_JIMU_NAME</vt:lpstr>
      <vt:lpstr>wskakunin_sekou1_NAME</vt:lpstr>
      <vt:lpstr>wskakunin_sekou1_SEKOU__sikaku</vt:lpstr>
      <vt:lpstr>wskakunin_sekou1_TEL</vt:lpstr>
      <vt:lpstr>wskakunin_sekou1_ZIP</vt:lpstr>
      <vt:lpstr>wskakunin_SHIKITI_MENSEKI_1_TOTAL</vt:lpstr>
      <vt:lpstr>wskakunin_SHINSEI_DATE</vt:lpstr>
      <vt:lpstr>wskakunin_YOUTO</vt:lpstr>
      <vt:lpstr>wskakunin_YOUTO_TIIKI_A</vt:lpstr>
      <vt:lpstr>一級</vt:lpstr>
      <vt:lpstr>近隣商業地域</vt:lpstr>
      <vt:lpstr>近隣商業地域建ぺい率</vt:lpstr>
      <vt:lpstr>建ぺい率</vt:lpstr>
      <vt:lpstr>建築士</vt:lpstr>
      <vt:lpstr>県知事</vt:lpstr>
      <vt:lpstr>工業専用地域</vt:lpstr>
      <vt:lpstr>工業専用地域建ぺい率</vt:lpstr>
      <vt:lpstr>工業地域</vt:lpstr>
      <vt:lpstr>工業地域建ぺい率</vt:lpstr>
      <vt:lpstr>工事届用主要用途</vt:lpstr>
      <vt:lpstr>工事届用主要用途2</vt:lpstr>
      <vt:lpstr>構造</vt:lpstr>
      <vt:lpstr>指定なし</vt:lpstr>
      <vt:lpstr>指定なし建ぺい率</vt:lpstr>
      <vt:lpstr>施工者</vt:lpstr>
      <vt:lpstr>準工業地域</vt:lpstr>
      <vt:lpstr>準工業地域建ぺい率</vt:lpstr>
      <vt:lpstr>準住居地域</vt:lpstr>
      <vt:lpstr>準住居地域建ぺい率</vt:lpstr>
      <vt:lpstr>商業地域</vt:lpstr>
      <vt:lpstr>商業地域建ぺい率</vt:lpstr>
      <vt:lpstr>耐火建築物</vt:lpstr>
      <vt:lpstr>大臣</vt:lpstr>
      <vt:lpstr>第一種住居地域</vt:lpstr>
      <vt:lpstr>第一種住居地域建ぺい率</vt:lpstr>
      <vt:lpstr>第一種中高層住居専用地域</vt:lpstr>
      <vt:lpstr>第一種中高層住居専用地域建ぺい率</vt:lpstr>
      <vt:lpstr>第一種低層住居専用地域</vt:lpstr>
      <vt:lpstr>第一種低層住居専用地域建ぺい率</vt:lpstr>
      <vt:lpstr>第二種住居地域</vt:lpstr>
      <vt:lpstr>第二種住居地域建ぺい率</vt:lpstr>
      <vt:lpstr>第二種中高層住居専用地域</vt:lpstr>
      <vt:lpstr>第二種中高層住居専用地域建ぺい率</vt:lpstr>
      <vt:lpstr>第二種低層住居専用地域</vt:lpstr>
      <vt:lpstr>第二種低層住居専用地域建ぺい率</vt:lpstr>
      <vt:lpstr>二級</vt:lpstr>
      <vt:lpstr>便所</vt:lpstr>
      <vt:lpstr>木造</vt:lpstr>
      <vt:lpstr>容積率</vt:lpstr>
      <vt:lpstr>用途区分</vt:lpstr>
      <vt:lpstr>用途地域</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terada</dc:creator>
  <cp:lastModifiedBy>有賀 恵梨</cp:lastModifiedBy>
  <cp:lastPrinted>2024-04-01T05:32:40Z</cp:lastPrinted>
  <dcterms:created xsi:type="dcterms:W3CDTF">2016-04-05T10:41:15Z</dcterms:created>
  <dcterms:modified xsi:type="dcterms:W3CDTF">2024-04-01T05:42:56Z</dcterms:modified>
</cp:coreProperties>
</file>